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bk\Jade\Vorlesungen\2024SS\Makro\Vorlesung\P\b\"/>
    </mc:Choice>
  </mc:AlternateContent>
  <xr:revisionPtr revIDLastSave="0" documentId="13_ncr:1_{414DBF19-556F-4C7D-A8BE-5B108166A249}" xr6:coauthVersionLast="47" xr6:coauthVersionMax="47" xr10:uidLastSave="{00000000-0000-0000-0000-000000000000}"/>
  <bookViews>
    <workbookView xWindow="3150" yWindow="430" windowWidth="14740" windowHeight="9380" firstSheet="1" activeTab="3" xr2:uid="{71249A89-6DE9-49ED-852D-507AD50DA320}"/>
  </bookViews>
  <sheets>
    <sheet name="InflationRechnung" sheetId="2" r:id="rId1"/>
    <sheet name="InflationRechnung_P" sheetId="4" r:id="rId2"/>
    <sheet name="U1-W" sheetId="5" r:id="rId3"/>
    <sheet name="U2-Inflation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6" l="1"/>
  <c r="H7" i="6"/>
  <c r="J4" i="6"/>
  <c r="H6" i="6"/>
  <c r="I6" i="6"/>
  <c r="I5" i="6"/>
  <c r="I4" i="6"/>
  <c r="H5" i="6"/>
  <c r="H4" i="6"/>
  <c r="G5" i="6"/>
  <c r="G4" i="6"/>
  <c r="F5" i="6"/>
  <c r="F4" i="6"/>
  <c r="F3" i="6"/>
  <c r="C5" i="6"/>
  <c r="C4" i="6"/>
  <c r="E5" i="6"/>
  <c r="E4" i="6"/>
  <c r="E3" i="6"/>
  <c r="A6" i="6"/>
  <c r="A5" i="6"/>
  <c r="A4" i="6"/>
  <c r="B3" i="5"/>
  <c r="B4" i="5"/>
  <c r="F5" i="5"/>
  <c r="F4" i="5"/>
  <c r="E5" i="5"/>
  <c r="E4" i="5"/>
  <c r="G5" i="5"/>
  <c r="G4" i="5"/>
  <c r="C5" i="5"/>
  <c r="C4" i="5"/>
  <c r="G3" i="5"/>
  <c r="A5" i="5"/>
  <c r="A4" i="5"/>
  <c r="G10" i="2"/>
  <c r="I10" i="2"/>
  <c r="I9" i="2"/>
  <c r="I8" i="2"/>
  <c r="I7" i="2"/>
  <c r="F8" i="2"/>
  <c r="F7" i="2"/>
  <c r="G7" i="2" s="1"/>
  <c r="H7" i="2" s="1"/>
  <c r="F6" i="2"/>
  <c r="I10" i="4"/>
  <c r="I9" i="4"/>
  <c r="I8" i="4"/>
  <c r="I7" i="4"/>
  <c r="H8" i="4"/>
  <c r="H7" i="4"/>
  <c r="G8" i="4"/>
  <c r="G7" i="4"/>
  <c r="F8" i="4"/>
  <c r="F7" i="4"/>
  <c r="F6" i="4"/>
  <c r="G8" i="2" l="1"/>
  <c r="H8" i="2" s="1"/>
  <c r="F31" i="2"/>
  <c r="F30" i="2"/>
  <c r="G30" i="2" s="1"/>
  <c r="H30" i="2" s="1"/>
  <c r="F29" i="2"/>
  <c r="G31" i="2" l="1"/>
  <c r="H31" i="2" s="1"/>
  <c r="H33" i="2" s="1"/>
  <c r="H32" i="2" l="1"/>
</calcChain>
</file>

<file path=xl/sharedStrings.xml><?xml version="1.0" encoding="utf-8"?>
<sst xmlns="http://schemas.openxmlformats.org/spreadsheetml/2006/main" count="65" uniqueCount="33">
  <si>
    <t>Milch (1L)</t>
  </si>
  <si>
    <t>Butter (500g)</t>
  </si>
  <si>
    <t>Preis</t>
  </si>
  <si>
    <t xml:space="preserve">Gewicht </t>
  </si>
  <si>
    <t>Warenkorb</t>
  </si>
  <si>
    <t>Preisindex</t>
  </si>
  <si>
    <t>Inflation</t>
  </si>
  <si>
    <t xml:space="preserve">(Euro) </t>
  </si>
  <si>
    <t>Durchschnittliche Inflationsrate</t>
  </si>
  <si>
    <t>Excelformel</t>
  </si>
  <si>
    <t>Inflations- faktoren</t>
  </si>
  <si>
    <t>geo. Mittel</t>
  </si>
  <si>
    <t>Durch. Inflation</t>
  </si>
  <si>
    <t>Geo-Mittel</t>
  </si>
  <si>
    <t>D-Inflation</t>
  </si>
  <si>
    <t>A-Mittel</t>
  </si>
  <si>
    <t>BIP-nom</t>
  </si>
  <si>
    <t>BIP-I-Nom</t>
  </si>
  <si>
    <t>WR-nom</t>
  </si>
  <si>
    <t>BIP-I-real</t>
  </si>
  <si>
    <t>WR-real</t>
  </si>
  <si>
    <t>BIP-D</t>
  </si>
  <si>
    <t>WR-D</t>
  </si>
  <si>
    <t>Bil. Euro</t>
  </si>
  <si>
    <t>p</t>
  </si>
  <si>
    <t>g</t>
  </si>
  <si>
    <t>A</t>
  </si>
  <si>
    <t>B</t>
  </si>
  <si>
    <t>VPI</t>
  </si>
  <si>
    <t>W-Faktoren</t>
  </si>
  <si>
    <t>r</t>
  </si>
  <si>
    <t>pi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</si>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</sst>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rgb="FF000000"/>
      <name val="Calibri"/>
      <family val="2"/>
    </font>
    <font>
      <sz val="8.5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 readingOrder="1"/>
    </xf>
    <xf numFmtId="0" fontId="3" fillId="0" borderId="4" xfId="0" applyFont="1" applyBorder="1" applyAlignment="1">
      <alignment horizontal="center" vertical="center" wrapText="1" readingOrder="1"/>
    </xf>
    <xf numFmtId="0" fontId="3" fillId="0" borderId="5" xfId="0" applyFont="1" applyBorder="1" applyAlignment="1">
      <alignment horizontal="center" vertical="center" wrapText="1" readingOrder="1"/>
    </xf>
    <xf numFmtId="0" fontId="3" fillId="0" borderId="6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2" fontId="3" fillId="0" borderId="1" xfId="0" applyNumberFormat="1" applyFont="1" applyBorder="1" applyAlignment="1">
      <alignment horizontal="center" vertical="center" wrapText="1" readingOrder="1"/>
    </xf>
    <xf numFmtId="10" fontId="3" fillId="0" borderId="1" xfId="1" applyNumberFormat="1" applyFont="1" applyBorder="1" applyAlignment="1">
      <alignment horizontal="center" vertical="center" wrapText="1" readingOrder="1"/>
    </xf>
    <xf numFmtId="0" fontId="4" fillId="0" borderId="0" xfId="0" applyFont="1" applyAlignment="1">
      <alignment wrapText="1"/>
    </xf>
    <xf numFmtId="10" fontId="0" fillId="0" borderId="0" xfId="0" applyNumberForma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 readingOrder="1"/>
    </xf>
    <xf numFmtId="2" fontId="3" fillId="0" borderId="0" xfId="0" applyNumberFormat="1" applyFont="1" applyAlignment="1">
      <alignment horizontal="center" vertical="center" wrapText="1" readingOrder="1"/>
    </xf>
    <xf numFmtId="10" fontId="3" fillId="0" borderId="0" xfId="1" applyNumberFormat="1" applyFont="1" applyBorder="1" applyAlignment="1">
      <alignment horizontal="center" vertical="center" wrapText="1" readingOrder="1"/>
    </xf>
    <xf numFmtId="10" fontId="0" fillId="0" borderId="0" xfId="1" applyNumberFormat="1" applyFont="1"/>
    <xf numFmtId="0" fontId="3" fillId="0" borderId="0" xfId="0" applyFont="1" applyAlignment="1">
      <alignment vertical="center" wrapText="1" readingOrder="1"/>
    </xf>
    <xf numFmtId="0" fontId="2" fillId="0" borderId="0" xfId="0" applyFont="1" applyAlignment="1">
      <alignment vertical="center" wrapText="1"/>
    </xf>
    <xf numFmtId="164" fontId="0" fillId="0" borderId="0" xfId="0" applyNumberFormat="1"/>
    <xf numFmtId="0" fontId="0" fillId="0" borderId="0" xfId="0" applyAlignment="1">
      <alignment wrapText="1"/>
    </xf>
    <xf numFmtId="0" fontId="0" fillId="0" borderId="7" xfId="0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 readingOrder="1"/>
    </xf>
    <xf numFmtId="0" fontId="3" fillId="0" borderId="5" xfId="0" applyFont="1" applyBorder="1" applyAlignment="1">
      <alignment horizontal="center" vertical="center" wrapText="1" readingOrder="1"/>
    </xf>
    <xf numFmtId="0" fontId="3" fillId="0" borderId="6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horizontal="center" vertical="center" wrapText="1" readingOrder="1"/>
    </xf>
    <xf numFmtId="0" fontId="3" fillId="0" borderId="3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left" wrapText="1"/>
    </xf>
    <xf numFmtId="0" fontId="0" fillId="0" borderId="8" xfId="0" applyBorder="1"/>
    <xf numFmtId="10" fontId="0" fillId="0" borderId="8" xfId="0" applyNumberFormat="1" applyBorder="1"/>
    <xf numFmtId="2" fontId="0" fillId="0" borderId="8" xfId="0" applyNumberFormat="1" applyBorder="1"/>
    <xf numFmtId="0" fontId="0" fillId="0" borderId="8" xfId="0" applyBorder="1" applyAlignment="1">
      <alignment horizontal="center"/>
    </xf>
    <xf numFmtId="10" fontId="0" fillId="0" borderId="8" xfId="1" applyNumberFormat="1" applyFont="1" applyBorder="1"/>
    <xf numFmtId="0" fontId="0" fillId="0" borderId="9" xfId="0" applyFill="1" applyBorder="1"/>
    <xf numFmtId="9" fontId="0" fillId="0" borderId="0" xfId="0" applyNumberFormat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44AEC-E637-41A7-9338-923BA8B95746}">
  <dimension ref="A2:I41"/>
  <sheetViews>
    <sheetView zoomScale="150" zoomScaleNormal="150" workbookViewId="0">
      <selection activeCell="G10" sqref="G10"/>
    </sheetView>
  </sheetViews>
  <sheetFormatPr baseColWidth="10" defaultRowHeight="14.5" x14ac:dyDescent="0.35"/>
  <cols>
    <col min="7" max="7" width="11.81640625" bestFit="1" customWidth="1"/>
    <col min="8" max="8" width="12.26953125" bestFit="1" customWidth="1"/>
  </cols>
  <sheetData>
    <row r="2" spans="1:9" ht="15" thickBot="1" x14ac:dyDescent="0.4"/>
    <row r="3" spans="1:9" ht="31.5" customHeight="1" thickBot="1" x14ac:dyDescent="0.4">
      <c r="A3" s="1"/>
      <c r="B3" s="25" t="s">
        <v>0</v>
      </c>
      <c r="C3" s="26"/>
      <c r="D3" s="25" t="s">
        <v>1</v>
      </c>
      <c r="E3" s="26"/>
      <c r="F3" s="2"/>
      <c r="G3" s="2"/>
      <c r="H3" s="3"/>
      <c r="I3" s="19" t="s">
        <v>10</v>
      </c>
    </row>
    <row r="4" spans="1:9" ht="30" customHeight="1" x14ac:dyDescent="0.35">
      <c r="A4" s="27"/>
      <c r="B4" s="4" t="s">
        <v>2</v>
      </c>
      <c r="C4" s="23" t="s">
        <v>3</v>
      </c>
      <c r="D4" s="4" t="s">
        <v>2</v>
      </c>
      <c r="E4" s="23" t="s">
        <v>3</v>
      </c>
      <c r="F4" s="23" t="s">
        <v>4</v>
      </c>
      <c r="G4" s="23" t="s">
        <v>5</v>
      </c>
      <c r="H4" s="23" t="s">
        <v>6</v>
      </c>
      <c r="I4" s="20" t="s">
        <v>10</v>
      </c>
    </row>
    <row r="5" spans="1:9" ht="16" thickBot="1" x14ac:dyDescent="0.4">
      <c r="A5" s="28"/>
      <c r="B5" s="5" t="s">
        <v>7</v>
      </c>
      <c r="C5" s="24"/>
      <c r="D5" s="5" t="s">
        <v>7</v>
      </c>
      <c r="E5" s="24"/>
      <c r="F5" s="24"/>
      <c r="G5" s="24"/>
      <c r="H5" s="24"/>
      <c r="I5" s="20"/>
    </row>
    <row r="6" spans="1:9" ht="20.149999999999999" customHeight="1" thickBot="1" x14ac:dyDescent="0.4">
      <c r="A6" s="6">
        <v>2017</v>
      </c>
      <c r="B6" s="6">
        <v>1</v>
      </c>
      <c r="C6" s="6">
        <v>0.3</v>
      </c>
      <c r="D6" s="6">
        <v>0.8</v>
      </c>
      <c r="E6" s="6">
        <v>0.7</v>
      </c>
      <c r="F6" s="6">
        <f>B6*C6+D6*E6</f>
        <v>0.85999999999999988</v>
      </c>
      <c r="G6" s="7">
        <v>100</v>
      </c>
      <c r="H6" s="6"/>
    </row>
    <row r="7" spans="1:9" ht="20.149999999999999" customHeight="1" thickBot="1" x14ac:dyDescent="0.4">
      <c r="A7" s="6">
        <v>2018</v>
      </c>
      <c r="B7" s="6">
        <v>1.1000000000000001</v>
      </c>
      <c r="C7" s="6">
        <v>0.3</v>
      </c>
      <c r="D7" s="6">
        <v>1</v>
      </c>
      <c r="E7" s="6">
        <v>0.7</v>
      </c>
      <c r="F7" s="6">
        <f>B7*C7+D7*E7</f>
        <v>1.03</v>
      </c>
      <c r="G7" s="7">
        <f>F7/F6*G6</f>
        <v>119.76744186046513</v>
      </c>
      <c r="H7" s="8">
        <f>(G7-G6)/G6</f>
        <v>0.19767441860465126</v>
      </c>
      <c r="I7" s="18">
        <f>1+H7</f>
        <v>1.1976744186046513</v>
      </c>
    </row>
    <row r="8" spans="1:9" ht="20.149999999999999" customHeight="1" thickBot="1" x14ac:dyDescent="0.4">
      <c r="A8" s="6">
        <v>2019</v>
      </c>
      <c r="B8" s="6">
        <v>1.1499999999999999</v>
      </c>
      <c r="C8" s="6">
        <v>0.3</v>
      </c>
      <c r="D8" s="6">
        <v>1</v>
      </c>
      <c r="E8" s="6">
        <v>0.7</v>
      </c>
      <c r="F8" s="6">
        <f>B8*C8+D8*E8</f>
        <v>1.0449999999999999</v>
      </c>
      <c r="G8" s="7">
        <f>F8/F7*G7</f>
        <v>121.51162790697676</v>
      </c>
      <c r="H8" s="8">
        <f>(G8-G7)/G7</f>
        <v>1.4563106796116514E-2</v>
      </c>
      <c r="I8" s="18">
        <f>1+H8</f>
        <v>1.0145631067961165</v>
      </c>
    </row>
    <row r="9" spans="1:9" x14ac:dyDescent="0.35">
      <c r="H9" t="s">
        <v>13</v>
      </c>
      <c r="I9">
        <f>(I8*I7)^(1/2)</f>
        <v>1.1023231282476875</v>
      </c>
    </row>
    <row r="10" spans="1:9" x14ac:dyDescent="0.35">
      <c r="F10" t="s">
        <v>15</v>
      </c>
      <c r="G10" s="15">
        <f>(H7+H8)/2</f>
        <v>0.1061187627003839</v>
      </c>
      <c r="H10" t="s">
        <v>14</v>
      </c>
      <c r="I10" s="15">
        <f>I9-1</f>
        <v>0.10232312824768752</v>
      </c>
    </row>
    <row r="11" spans="1:9" ht="15.5" x14ac:dyDescent="0.35">
      <c r="D11" s="10"/>
      <c r="E11" s="12"/>
      <c r="H11" s="10"/>
    </row>
    <row r="12" spans="1:9" ht="15.5" x14ac:dyDescent="0.35">
      <c r="D12" s="10"/>
      <c r="E12" s="12"/>
    </row>
    <row r="15" spans="1:9" ht="16.149999999999999" customHeight="1" x14ac:dyDescent="0.35"/>
    <row r="25" spans="1:8" ht="16" thickBot="1" x14ac:dyDescent="0.4">
      <c r="A25" s="11"/>
      <c r="B25" s="22"/>
      <c r="C25" s="22"/>
      <c r="D25" s="22"/>
      <c r="E25" s="22"/>
      <c r="F25" s="12"/>
      <c r="G25" s="12"/>
      <c r="H25" s="12"/>
    </row>
    <row r="26" spans="1:8" ht="16" thickBot="1" x14ac:dyDescent="0.4">
      <c r="A26" s="1"/>
      <c r="B26" s="25" t="s">
        <v>0</v>
      </c>
      <c r="C26" s="26"/>
      <c r="D26" s="25" t="s">
        <v>1</v>
      </c>
      <c r="E26" s="26"/>
      <c r="F26" s="2"/>
      <c r="G26" s="2"/>
      <c r="H26" s="3"/>
    </row>
    <row r="27" spans="1:8" ht="15.5" x14ac:dyDescent="0.35">
      <c r="A27" s="27"/>
      <c r="B27" s="4" t="s">
        <v>2</v>
      </c>
      <c r="C27" s="23" t="s">
        <v>3</v>
      </c>
      <c r="D27" s="4" t="s">
        <v>2</v>
      </c>
      <c r="E27" s="23" t="s">
        <v>3</v>
      </c>
      <c r="F27" s="23" t="s">
        <v>4</v>
      </c>
      <c r="G27" s="23" t="s">
        <v>5</v>
      </c>
      <c r="H27" s="23" t="s">
        <v>6</v>
      </c>
    </row>
    <row r="28" spans="1:8" ht="16" thickBot="1" x14ac:dyDescent="0.4">
      <c r="A28" s="28"/>
      <c r="B28" s="5" t="s">
        <v>7</v>
      </c>
      <c r="C28" s="24"/>
      <c r="D28" s="5" t="s">
        <v>7</v>
      </c>
      <c r="E28" s="24"/>
      <c r="F28" s="24"/>
      <c r="G28" s="24"/>
      <c r="H28" s="24"/>
    </row>
    <row r="29" spans="1:8" ht="16" thickBot="1" x14ac:dyDescent="0.4">
      <c r="A29" s="6">
        <v>2017</v>
      </c>
      <c r="B29" s="6">
        <v>1</v>
      </c>
      <c r="C29" s="6">
        <v>0.3</v>
      </c>
      <c r="D29" s="6">
        <v>0.8</v>
      </c>
      <c r="E29" s="6">
        <v>0.7</v>
      </c>
      <c r="F29" s="6">
        <f>B29*C29+D29*E29</f>
        <v>0.85999999999999988</v>
      </c>
      <c r="G29" s="7">
        <v>100</v>
      </c>
      <c r="H29" s="6"/>
    </row>
    <row r="30" spans="1:8" ht="16" thickBot="1" x14ac:dyDescent="0.4">
      <c r="A30" s="6">
        <v>2018</v>
      </c>
      <c r="B30" s="6">
        <v>1.1000000000000001</v>
      </c>
      <c r="C30" s="6">
        <v>0.3</v>
      </c>
      <c r="D30" s="6">
        <v>1</v>
      </c>
      <c r="E30" s="6">
        <v>0.7</v>
      </c>
      <c r="F30" s="6">
        <f>B30*C30+D30*E30</f>
        <v>1.03</v>
      </c>
      <c r="G30" s="7">
        <f>F30/F29*G29</f>
        <v>119.76744186046513</v>
      </c>
      <c r="H30" s="8">
        <f>G30/G29-1</f>
        <v>0.19767441860465129</v>
      </c>
    </row>
    <row r="31" spans="1:8" ht="16" thickBot="1" x14ac:dyDescent="0.4">
      <c r="A31" s="6">
        <v>2019</v>
      </c>
      <c r="B31" s="6">
        <v>1.1499999999999999</v>
      </c>
      <c r="C31" s="6">
        <v>0.3</v>
      </c>
      <c r="D31" s="6">
        <v>1</v>
      </c>
      <c r="E31" s="6">
        <v>0.7</v>
      </c>
      <c r="F31" s="6">
        <f>B31*C31+D31*E31</f>
        <v>1.0449999999999999</v>
      </c>
      <c r="G31" s="7">
        <f>F31/F30*G30</f>
        <v>121.51162790697676</v>
      </c>
      <c r="H31" s="8">
        <f>G31/G30-1</f>
        <v>1.4563106796116498E-2</v>
      </c>
    </row>
    <row r="32" spans="1:8" ht="23.5" x14ac:dyDescent="0.35">
      <c r="G32" s="9" t="s">
        <v>8</v>
      </c>
      <c r="H32" s="10">
        <f>SQRT((1+H30)*(1+H31))-1</f>
        <v>0.10232312824768752</v>
      </c>
    </row>
    <row r="33" spans="1:8" ht="23.5" x14ac:dyDescent="0.35">
      <c r="F33" s="9" t="s">
        <v>9</v>
      </c>
      <c r="G33" s="9" t="s">
        <v>8</v>
      </c>
      <c r="H33" s="10">
        <f>GEOMEAN((1+H30),(1+H31))-1</f>
        <v>0.10232312824768752</v>
      </c>
    </row>
    <row r="34" spans="1:8" ht="15.5" x14ac:dyDescent="0.35">
      <c r="A34" s="11"/>
      <c r="B34" s="22"/>
      <c r="C34" s="22"/>
      <c r="D34" s="22"/>
      <c r="E34" s="22"/>
      <c r="F34" s="12"/>
      <c r="G34" s="12"/>
      <c r="H34" s="12"/>
    </row>
    <row r="35" spans="1:8" ht="15.5" x14ac:dyDescent="0.35">
      <c r="A35" s="21"/>
      <c r="B35" s="12"/>
      <c r="C35" s="22"/>
      <c r="D35" s="12"/>
      <c r="E35" s="22"/>
      <c r="F35" s="22"/>
      <c r="G35" s="22"/>
      <c r="H35" s="22"/>
    </row>
    <row r="36" spans="1:8" ht="15.5" x14ac:dyDescent="0.35">
      <c r="A36" s="21"/>
      <c r="B36" s="12"/>
      <c r="C36" s="22"/>
      <c r="D36" s="12"/>
      <c r="E36" s="22"/>
      <c r="F36" s="22"/>
      <c r="G36" s="22"/>
      <c r="H36" s="22"/>
    </row>
    <row r="37" spans="1:8" ht="15.5" x14ac:dyDescent="0.35">
      <c r="A37" s="12"/>
      <c r="B37" s="12"/>
      <c r="C37" s="12"/>
      <c r="D37" s="12"/>
      <c r="E37" s="12"/>
      <c r="F37" s="12"/>
      <c r="G37" s="13"/>
      <c r="H37" s="12"/>
    </row>
    <row r="38" spans="1:8" ht="15.5" x14ac:dyDescent="0.35">
      <c r="A38" s="12"/>
      <c r="B38" s="12"/>
      <c r="C38" s="12"/>
      <c r="D38" s="12"/>
      <c r="E38" s="12"/>
      <c r="F38" s="12"/>
      <c r="G38" s="13"/>
      <c r="H38" s="14"/>
    </row>
    <row r="39" spans="1:8" ht="15.5" x14ac:dyDescent="0.35">
      <c r="A39" s="12"/>
      <c r="B39" s="12"/>
      <c r="C39" s="12"/>
      <c r="D39" s="12"/>
      <c r="E39" s="12"/>
      <c r="F39" s="12"/>
      <c r="G39" s="13"/>
      <c r="H39" s="14"/>
    </row>
    <row r="40" spans="1:8" x14ac:dyDescent="0.35">
      <c r="G40" s="9"/>
      <c r="H40" s="10"/>
    </row>
    <row r="41" spans="1:8" x14ac:dyDescent="0.35">
      <c r="F41" s="9"/>
      <c r="G41" s="9"/>
      <c r="H41" s="10"/>
    </row>
  </sheetData>
  <mergeCells count="27">
    <mergeCell ref="F4:F5"/>
    <mergeCell ref="B3:C3"/>
    <mergeCell ref="D3:E3"/>
    <mergeCell ref="A4:A5"/>
    <mergeCell ref="C4:C5"/>
    <mergeCell ref="E4:E5"/>
    <mergeCell ref="C27:C28"/>
    <mergeCell ref="E27:E28"/>
    <mergeCell ref="F27:F28"/>
    <mergeCell ref="G27:G28"/>
    <mergeCell ref="H27:H28"/>
    <mergeCell ref="I4:I5"/>
    <mergeCell ref="A35:A36"/>
    <mergeCell ref="C35:C36"/>
    <mergeCell ref="E35:E36"/>
    <mergeCell ref="F35:F36"/>
    <mergeCell ref="G35:G36"/>
    <mergeCell ref="H35:H36"/>
    <mergeCell ref="B25:C25"/>
    <mergeCell ref="D25:E25"/>
    <mergeCell ref="B34:C34"/>
    <mergeCell ref="D34:E34"/>
    <mergeCell ref="G4:G5"/>
    <mergeCell ref="H4:H5"/>
    <mergeCell ref="B26:C26"/>
    <mergeCell ref="D26:E26"/>
    <mergeCell ref="A27:A28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61181-F085-457B-9FBF-FAB84954CB0A}">
  <dimension ref="A2:I41"/>
  <sheetViews>
    <sheetView topLeftCell="A3" workbookViewId="0">
      <selection activeCell="I11" sqref="I11"/>
    </sheetView>
  </sheetViews>
  <sheetFormatPr baseColWidth="10" defaultRowHeight="14.5" x14ac:dyDescent="0.35"/>
  <cols>
    <col min="7" max="7" width="11.81640625" bestFit="1" customWidth="1"/>
    <col min="8" max="8" width="12.26953125" bestFit="1" customWidth="1"/>
  </cols>
  <sheetData>
    <row r="2" spans="1:9" ht="15" thickBot="1" x14ac:dyDescent="0.4"/>
    <row r="3" spans="1:9" ht="31.5" customHeight="1" thickBot="1" x14ac:dyDescent="0.4">
      <c r="A3" s="1"/>
      <c r="B3" s="25" t="s">
        <v>0</v>
      </c>
      <c r="C3" s="26"/>
      <c r="D3" s="25" t="s">
        <v>1</v>
      </c>
      <c r="E3" s="26"/>
      <c r="F3" s="2"/>
      <c r="G3" s="2"/>
      <c r="H3" s="3"/>
    </row>
    <row r="4" spans="1:9" ht="15.5" x14ac:dyDescent="0.35">
      <c r="A4" s="27"/>
      <c r="B4" s="4" t="s">
        <v>2</v>
      </c>
      <c r="C4" s="23" t="s">
        <v>3</v>
      </c>
      <c r="D4" s="4" t="s">
        <v>2</v>
      </c>
      <c r="E4" s="23" t="s">
        <v>3</v>
      </c>
      <c r="F4" s="23" t="s">
        <v>4</v>
      </c>
      <c r="G4" s="23" t="s">
        <v>5</v>
      </c>
      <c r="H4" s="23" t="s">
        <v>6</v>
      </c>
      <c r="I4" s="29" t="s">
        <v>10</v>
      </c>
    </row>
    <row r="5" spans="1:9" ht="16" thickBot="1" x14ac:dyDescent="0.4">
      <c r="A5" s="28"/>
      <c r="B5" s="5" t="s">
        <v>7</v>
      </c>
      <c r="C5" s="24"/>
      <c r="D5" s="5" t="s">
        <v>7</v>
      </c>
      <c r="E5" s="24"/>
      <c r="F5" s="24"/>
      <c r="G5" s="24"/>
      <c r="H5" s="24"/>
      <c r="I5" s="29"/>
    </row>
    <row r="6" spans="1:9" ht="20.149999999999999" customHeight="1" thickBot="1" x14ac:dyDescent="0.4">
      <c r="A6" s="6">
        <v>2017</v>
      </c>
      <c r="B6" s="6">
        <v>1</v>
      </c>
      <c r="C6" s="6">
        <v>0.3</v>
      </c>
      <c r="D6" s="6">
        <v>0.8</v>
      </c>
      <c r="E6" s="6">
        <v>0.7</v>
      </c>
      <c r="F6" s="6">
        <f>B6*C6+D6*E6</f>
        <v>0.85999999999999988</v>
      </c>
      <c r="G6" s="7">
        <v>100</v>
      </c>
      <c r="H6" s="6"/>
    </row>
    <row r="7" spans="1:9" ht="20.149999999999999" customHeight="1" thickBot="1" x14ac:dyDescent="0.4">
      <c r="A7" s="6">
        <v>2018</v>
      </c>
      <c r="B7" s="6">
        <v>1.1000000000000001</v>
      </c>
      <c r="C7" s="6">
        <v>0.3</v>
      </c>
      <c r="D7" s="6">
        <v>1</v>
      </c>
      <c r="E7" s="6">
        <v>0.7</v>
      </c>
      <c r="F7" s="6">
        <f t="shared" ref="F7:F8" si="0">B7*C7+D7*E7</f>
        <v>1.03</v>
      </c>
      <c r="G7" s="7">
        <f>F7/F6*G6</f>
        <v>119.76744186046513</v>
      </c>
      <c r="H7" s="8">
        <f>G7/G6-1</f>
        <v>0.19767441860465129</v>
      </c>
      <c r="I7" s="18">
        <f>1+H7</f>
        <v>1.1976744186046513</v>
      </c>
    </row>
    <row r="8" spans="1:9" ht="20.149999999999999" customHeight="1" thickBot="1" x14ac:dyDescent="0.4">
      <c r="A8" s="6">
        <v>2019</v>
      </c>
      <c r="B8" s="6">
        <v>1.1499999999999999</v>
      </c>
      <c r="C8" s="6">
        <v>0.3</v>
      </c>
      <c r="D8" s="6">
        <v>1</v>
      </c>
      <c r="E8" s="6">
        <v>0.7</v>
      </c>
      <c r="F8" s="6">
        <f t="shared" si="0"/>
        <v>1.0449999999999999</v>
      </c>
      <c r="G8" s="7">
        <f t="shared" ref="G8" si="1">F8/F7*G7</f>
        <v>121.51162790697676</v>
      </c>
      <c r="H8" s="8">
        <f>G8/G7-1</f>
        <v>1.4563106796116498E-2</v>
      </c>
      <c r="I8" s="18">
        <f>1+H8</f>
        <v>1.0145631067961165</v>
      </c>
    </row>
    <row r="9" spans="1:9" x14ac:dyDescent="0.35">
      <c r="H9" t="s">
        <v>11</v>
      </c>
      <c r="I9">
        <f>SQRT(I8*I7)</f>
        <v>1.1023231282476875</v>
      </c>
    </row>
    <row r="10" spans="1:9" x14ac:dyDescent="0.35">
      <c r="H10" t="s">
        <v>12</v>
      </c>
      <c r="I10" s="15">
        <f>I9-1</f>
        <v>0.10232312824768752</v>
      </c>
    </row>
    <row r="11" spans="1:9" x14ac:dyDescent="0.35">
      <c r="H11" s="10"/>
    </row>
    <row r="15" spans="1:9" ht="16.149999999999999" customHeight="1" x14ac:dyDescent="0.35">
      <c r="A15" s="11"/>
      <c r="B15" s="16"/>
      <c r="C15" s="16"/>
      <c r="D15" s="16"/>
      <c r="E15" s="16"/>
      <c r="F15" s="12"/>
      <c r="G15" s="12"/>
      <c r="H15" s="12"/>
    </row>
    <row r="16" spans="1:9" ht="15.5" x14ac:dyDescent="0.35">
      <c r="A16" s="17"/>
      <c r="B16" s="12"/>
      <c r="C16" s="16"/>
      <c r="D16" s="12"/>
      <c r="E16" s="16"/>
      <c r="F16" s="16"/>
      <c r="G16" s="16"/>
      <c r="H16" s="16"/>
    </row>
    <row r="17" spans="1:8" ht="15.5" x14ac:dyDescent="0.35">
      <c r="A17" s="17"/>
      <c r="B17" s="12"/>
      <c r="C17" s="16"/>
      <c r="D17" s="12"/>
      <c r="E17" s="16"/>
      <c r="F17" s="16"/>
      <c r="G17" s="16"/>
      <c r="H17" s="16"/>
    </row>
    <row r="18" spans="1:8" ht="15.5" x14ac:dyDescent="0.35">
      <c r="A18" s="12"/>
      <c r="B18" s="12"/>
      <c r="C18" s="12"/>
      <c r="D18" s="12"/>
      <c r="E18" s="12"/>
      <c r="F18" s="12"/>
      <c r="G18" s="13"/>
      <c r="H18" s="12"/>
    </row>
    <row r="19" spans="1:8" ht="15.5" x14ac:dyDescent="0.35">
      <c r="A19" s="12"/>
      <c r="B19" s="12"/>
      <c r="C19" s="12"/>
      <c r="D19" s="12"/>
      <c r="E19" s="12"/>
      <c r="F19" s="12"/>
      <c r="G19" s="13"/>
      <c r="H19" s="14"/>
    </row>
    <row r="20" spans="1:8" ht="15.5" x14ac:dyDescent="0.35">
      <c r="A20" s="12"/>
      <c r="B20" s="12"/>
      <c r="C20" s="12"/>
      <c r="D20" s="12"/>
      <c r="E20" s="12"/>
      <c r="F20" s="12"/>
      <c r="G20" s="13"/>
      <c r="H20" s="14"/>
    </row>
    <row r="21" spans="1:8" x14ac:dyDescent="0.35">
      <c r="G21" s="9"/>
      <c r="H21" s="10"/>
    </row>
    <row r="22" spans="1:8" x14ac:dyDescent="0.35">
      <c r="F22" s="9"/>
      <c r="G22" s="9"/>
      <c r="H22" s="10"/>
    </row>
    <row r="25" spans="1:8" ht="15.5" x14ac:dyDescent="0.35">
      <c r="A25" s="11"/>
      <c r="B25" s="22"/>
      <c r="C25" s="22"/>
      <c r="D25" s="22"/>
      <c r="E25" s="22"/>
      <c r="F25" s="12"/>
      <c r="G25" s="12"/>
      <c r="H25" s="12"/>
    </row>
    <row r="26" spans="1:8" ht="15.5" x14ac:dyDescent="0.35">
      <c r="A26" s="21"/>
      <c r="B26" s="12"/>
      <c r="C26" s="22"/>
      <c r="D26" s="12"/>
      <c r="E26" s="22"/>
      <c r="F26" s="22"/>
      <c r="G26" s="22"/>
      <c r="H26" s="22"/>
    </row>
    <row r="27" spans="1:8" ht="15.5" x14ac:dyDescent="0.35">
      <c r="A27" s="21"/>
      <c r="B27" s="12"/>
      <c r="C27" s="22"/>
      <c r="D27" s="12"/>
      <c r="E27" s="22"/>
      <c r="F27" s="22"/>
      <c r="G27" s="22"/>
      <c r="H27" s="22"/>
    </row>
    <row r="28" spans="1:8" ht="15.5" x14ac:dyDescent="0.35">
      <c r="A28" s="12"/>
      <c r="B28" s="12"/>
      <c r="C28" s="12"/>
      <c r="D28" s="12"/>
      <c r="E28" s="12"/>
      <c r="F28" s="12"/>
      <c r="G28" s="12"/>
      <c r="H28" s="12"/>
    </row>
    <row r="29" spans="1:8" ht="15.5" x14ac:dyDescent="0.35">
      <c r="A29" s="12"/>
      <c r="B29" s="12"/>
      <c r="C29" s="12"/>
      <c r="D29" s="12"/>
      <c r="E29" s="12"/>
      <c r="F29" s="12"/>
      <c r="G29" s="12"/>
      <c r="H29" s="12"/>
    </row>
    <row r="30" spans="1:8" ht="15.5" x14ac:dyDescent="0.35">
      <c r="A30" s="12"/>
      <c r="B30" s="12"/>
      <c r="C30" s="12"/>
      <c r="D30" s="12"/>
      <c r="E30" s="12"/>
      <c r="F30" s="12"/>
      <c r="G30" s="12"/>
      <c r="H30" s="12"/>
    </row>
    <row r="34" spans="1:8" ht="15.5" x14ac:dyDescent="0.35">
      <c r="A34" s="11"/>
      <c r="B34" s="22"/>
      <c r="C34" s="22"/>
      <c r="D34" s="22"/>
      <c r="E34" s="22"/>
      <c r="F34" s="12"/>
      <c r="G34" s="12"/>
      <c r="H34" s="12"/>
    </row>
    <row r="35" spans="1:8" ht="15.5" x14ac:dyDescent="0.35">
      <c r="A35" s="21"/>
      <c r="B35" s="12"/>
      <c r="C35" s="22"/>
      <c r="D35" s="12"/>
      <c r="E35" s="22"/>
      <c r="F35" s="22"/>
      <c r="G35" s="22"/>
      <c r="H35" s="22"/>
    </row>
    <row r="36" spans="1:8" ht="15.5" x14ac:dyDescent="0.35">
      <c r="A36" s="21"/>
      <c r="B36" s="12"/>
      <c r="C36" s="22"/>
      <c r="D36" s="12"/>
      <c r="E36" s="22"/>
      <c r="F36" s="22"/>
      <c r="G36" s="22"/>
      <c r="H36" s="22"/>
    </row>
    <row r="37" spans="1:8" ht="15.5" x14ac:dyDescent="0.35">
      <c r="A37" s="12"/>
      <c r="B37" s="12"/>
      <c r="C37" s="12"/>
      <c r="D37" s="12"/>
      <c r="E37" s="12"/>
      <c r="F37" s="12"/>
      <c r="G37" s="13"/>
      <c r="H37" s="12"/>
    </row>
    <row r="38" spans="1:8" ht="15.5" x14ac:dyDescent="0.35">
      <c r="A38" s="12"/>
      <c r="B38" s="12"/>
      <c r="C38" s="12"/>
      <c r="D38" s="12"/>
      <c r="E38" s="12"/>
      <c r="F38" s="12"/>
      <c r="G38" s="13"/>
      <c r="H38" s="14"/>
    </row>
    <row r="39" spans="1:8" ht="15.5" x14ac:dyDescent="0.35">
      <c r="A39" s="12"/>
      <c r="B39" s="12"/>
      <c r="C39" s="12"/>
      <c r="D39" s="12"/>
      <c r="E39" s="12"/>
      <c r="F39" s="12"/>
      <c r="G39" s="13"/>
      <c r="H39" s="14"/>
    </row>
    <row r="40" spans="1:8" x14ac:dyDescent="0.35">
      <c r="G40" s="9"/>
      <c r="H40" s="10"/>
    </row>
    <row r="41" spans="1:8" x14ac:dyDescent="0.35">
      <c r="F41" s="9"/>
      <c r="G41" s="9"/>
      <c r="H41" s="10"/>
    </row>
  </sheetData>
  <mergeCells count="25">
    <mergeCell ref="B3:C3"/>
    <mergeCell ref="D3:E3"/>
    <mergeCell ref="A4:A5"/>
    <mergeCell ref="C4:C5"/>
    <mergeCell ref="E4:E5"/>
    <mergeCell ref="H35:H36"/>
    <mergeCell ref="B25:C25"/>
    <mergeCell ref="D25:E25"/>
    <mergeCell ref="A26:A27"/>
    <mergeCell ref="C26:C27"/>
    <mergeCell ref="E26:E27"/>
    <mergeCell ref="F26:F27"/>
    <mergeCell ref="A35:A36"/>
    <mergeCell ref="C35:C36"/>
    <mergeCell ref="E35:E36"/>
    <mergeCell ref="F35:F36"/>
    <mergeCell ref="G35:G36"/>
    <mergeCell ref="I4:I5"/>
    <mergeCell ref="G26:G27"/>
    <mergeCell ref="H26:H27"/>
    <mergeCell ref="B34:C34"/>
    <mergeCell ref="D34:E34"/>
    <mergeCell ref="G4:G5"/>
    <mergeCell ref="H4:H5"/>
    <mergeCell ref="F4:F5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DC5FE-99E1-4EA0-86D5-B2166554015C}">
  <dimension ref="A1:H5"/>
  <sheetViews>
    <sheetView zoomScale="130" zoomScaleNormal="130" workbookViewId="0">
      <selection activeCell="B3" sqref="B3:B4"/>
    </sheetView>
  </sheetViews>
  <sheetFormatPr baseColWidth="10" defaultRowHeight="14.5" x14ac:dyDescent="0.35"/>
  <sheetData>
    <row r="1" spans="1:8" x14ac:dyDescent="0.35">
      <c r="A1" s="30"/>
      <c r="B1" s="30" t="s">
        <v>23</v>
      </c>
      <c r="C1" s="30"/>
      <c r="D1" s="30"/>
      <c r="E1" s="30"/>
      <c r="F1" s="30"/>
      <c r="G1" s="30"/>
      <c r="H1" s="30"/>
    </row>
    <row r="2" spans="1:8" x14ac:dyDescent="0.35">
      <c r="A2" s="30"/>
      <c r="B2" s="30" t="s">
        <v>16</v>
      </c>
      <c r="C2" s="30" t="s">
        <v>17</v>
      </c>
      <c r="D2" s="30" t="s">
        <v>18</v>
      </c>
      <c r="E2" s="30" t="s">
        <v>19</v>
      </c>
      <c r="F2" s="30" t="s">
        <v>20</v>
      </c>
      <c r="G2" s="30" t="s">
        <v>21</v>
      </c>
      <c r="H2" s="30" t="s">
        <v>22</v>
      </c>
    </row>
    <row r="3" spans="1:8" x14ac:dyDescent="0.35">
      <c r="A3" s="30">
        <v>2017</v>
      </c>
      <c r="B3" s="32">
        <f>B4/(1+D4)</f>
        <v>3.2488475563283119</v>
      </c>
      <c r="C3" s="30">
        <v>100</v>
      </c>
      <c r="D3" s="30"/>
      <c r="E3" s="30">
        <v>100</v>
      </c>
      <c r="F3" s="30"/>
      <c r="G3" s="30">
        <f>C3/E3*100</f>
        <v>100</v>
      </c>
      <c r="H3" s="30"/>
    </row>
    <row r="4" spans="1:8" x14ac:dyDescent="0.35">
      <c r="A4" s="30">
        <f>A3+1</f>
        <v>2018</v>
      </c>
      <c r="B4" s="32">
        <f>B5/(1+D5)</f>
        <v>3.3495618305744892</v>
      </c>
      <c r="C4" s="32">
        <f>C3*(1+D4)</f>
        <v>103.1</v>
      </c>
      <c r="D4" s="31">
        <v>3.1E-2</v>
      </c>
      <c r="E4" s="32">
        <f>C4/G4*100</f>
        <v>101.57635467980298</v>
      </c>
      <c r="F4" s="31">
        <f>E4/E3-1</f>
        <v>1.5763546798029715E-2</v>
      </c>
      <c r="G4" s="32">
        <f>G3*(1+H4)</f>
        <v>101.49999999999999</v>
      </c>
      <c r="H4" s="31">
        <v>1.4999999999999999E-2</v>
      </c>
    </row>
    <row r="5" spans="1:8" x14ac:dyDescent="0.35">
      <c r="A5" s="30">
        <f>A4+1</f>
        <v>2019</v>
      </c>
      <c r="B5" s="30">
        <v>3.44</v>
      </c>
      <c r="C5" s="32">
        <f>C4*(1+D5)</f>
        <v>105.88369999999999</v>
      </c>
      <c r="D5" s="31">
        <v>2.7E-2</v>
      </c>
      <c r="E5" s="32">
        <f>C5/G5*100</f>
        <v>102.07330357745366</v>
      </c>
      <c r="F5" s="31">
        <f>E5/E4-1</f>
        <v>4.8923679060663972E-3</v>
      </c>
      <c r="G5" s="32">
        <f>G4*(1+H5)</f>
        <v>103.73299999999999</v>
      </c>
      <c r="H5" s="31">
        <v>2.1999999999999999E-2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F82A1-F57C-4092-A3DD-41E737F594A9}">
  <dimension ref="A1:J9"/>
  <sheetViews>
    <sheetView tabSelected="1" zoomScale="130" zoomScaleNormal="130" workbookViewId="0">
      <selection activeCell="F11" sqref="F11"/>
    </sheetView>
  </sheetViews>
  <sheetFormatPr baseColWidth="10" defaultRowHeight="14.5" x14ac:dyDescent="0.35"/>
  <cols>
    <col min="2" max="2" width="2.90625" bestFit="1" customWidth="1"/>
    <col min="3" max="3" width="5" bestFit="1" customWidth="1"/>
    <col min="4" max="4" width="2.90625" bestFit="1" customWidth="1"/>
    <col min="5" max="5" width="5" bestFit="1" customWidth="1"/>
  </cols>
  <sheetData>
    <row r="1" spans="1:10" x14ac:dyDescent="0.35">
      <c r="A1" s="30"/>
      <c r="B1" s="33" t="s">
        <v>26</v>
      </c>
      <c r="C1" s="33"/>
      <c r="D1" s="33" t="s">
        <v>27</v>
      </c>
      <c r="E1" s="33"/>
      <c r="F1" s="30"/>
      <c r="G1" s="30"/>
      <c r="H1" s="30"/>
    </row>
    <row r="2" spans="1:10" x14ac:dyDescent="0.35">
      <c r="A2" s="30"/>
      <c r="B2" s="30" t="s">
        <v>24</v>
      </c>
      <c r="C2" s="30" t="s">
        <v>25</v>
      </c>
      <c r="D2" s="30" t="s">
        <v>24</v>
      </c>
      <c r="E2" s="30" t="s">
        <v>25</v>
      </c>
      <c r="F2" s="30" t="s">
        <v>4</v>
      </c>
      <c r="G2" s="30" t="s">
        <v>28</v>
      </c>
      <c r="H2" s="30" t="s">
        <v>6</v>
      </c>
      <c r="I2" s="35" t="s">
        <v>29</v>
      </c>
    </row>
    <row r="3" spans="1:10" x14ac:dyDescent="0.35">
      <c r="A3" s="30">
        <v>2017</v>
      </c>
      <c r="B3" s="30">
        <v>4</v>
      </c>
      <c r="C3" s="30">
        <v>0.25</v>
      </c>
      <c r="D3" s="30">
        <v>8</v>
      </c>
      <c r="E3" s="30">
        <f>1-C3</f>
        <v>0.75</v>
      </c>
      <c r="F3" s="30">
        <f>B3*C3+D3*E3</f>
        <v>7</v>
      </c>
      <c r="G3" s="30">
        <v>100</v>
      </c>
      <c r="H3" s="30"/>
    </row>
    <row r="4" spans="1:10" x14ac:dyDescent="0.35">
      <c r="A4" s="30">
        <f>A3+1</f>
        <v>2018</v>
      </c>
      <c r="B4" s="30">
        <v>12</v>
      </c>
      <c r="C4" s="30">
        <f>C3</f>
        <v>0.25</v>
      </c>
      <c r="D4" s="30">
        <v>8</v>
      </c>
      <c r="E4" s="30">
        <f>E3</f>
        <v>0.75</v>
      </c>
      <c r="F4" s="30">
        <f>B4*C4+D4*E4</f>
        <v>9</v>
      </c>
      <c r="G4" s="32">
        <f>F4/F3*G3</f>
        <v>128.57142857142858</v>
      </c>
      <c r="H4" s="34">
        <f>G4/G3-1</f>
        <v>0.28571428571428581</v>
      </c>
      <c r="I4" s="18">
        <f>1+H4</f>
        <v>1.2857142857142858</v>
      </c>
      <c r="J4" s="15">
        <f>SUM(H4:H5)/2</f>
        <v>0.19841269841269848</v>
      </c>
    </row>
    <row r="5" spans="1:10" x14ac:dyDescent="0.35">
      <c r="A5" s="30">
        <f>A4+1</f>
        <v>2019</v>
      </c>
      <c r="B5" s="30">
        <v>4</v>
      </c>
      <c r="C5" s="30">
        <f>C4</f>
        <v>0.25</v>
      </c>
      <c r="D5" s="30">
        <v>12</v>
      </c>
      <c r="E5" s="30">
        <f>E4</f>
        <v>0.75</v>
      </c>
      <c r="F5" s="30">
        <f>B5*C5+D5*E5</f>
        <v>10</v>
      </c>
      <c r="G5" s="32">
        <f>F5/F4*G4</f>
        <v>142.85714285714289</v>
      </c>
      <c r="H5" s="34">
        <f>G5/G4-1</f>
        <v>0.11111111111111116</v>
      </c>
      <c r="I5" s="18">
        <f>1+H5</f>
        <v>1.1111111111111112</v>
      </c>
    </row>
    <row r="6" spans="1:10" x14ac:dyDescent="0.35">
      <c r="A6" s="30">
        <f>A5+1</f>
        <v>2020</v>
      </c>
      <c r="B6" s="30"/>
      <c r="C6" s="30"/>
      <c r="D6" s="30"/>
      <c r="E6" s="30"/>
      <c r="F6" s="30"/>
      <c r="G6" s="30"/>
      <c r="H6" s="34">
        <f>I6-1</f>
        <v>0.19522860933439379</v>
      </c>
      <c r="I6">
        <f>(I4*I5)^(1/2)</f>
        <v>1.1952286093343938</v>
      </c>
    </row>
    <row r="7" spans="1:10" x14ac:dyDescent="0.35">
      <c r="G7" t="s">
        <v>31</v>
      </c>
      <c r="H7" s="10">
        <f>H6</f>
        <v>0.19522860933439379</v>
      </c>
    </row>
    <row r="8" spans="1:10" x14ac:dyDescent="0.35">
      <c r="G8" t="s">
        <v>30</v>
      </c>
      <c r="H8" s="36">
        <v>0.1</v>
      </c>
    </row>
    <row r="9" spans="1:10" x14ac:dyDescent="0.35">
      <c r="G9" t="s">
        <v>32</v>
      </c>
      <c r="H9" s="10">
        <f>(1+H8)*(1+H7)-1</f>
        <v>0.31475147026783334</v>
      </c>
    </row>
  </sheetData>
  <mergeCells count="2">
    <mergeCell ref="B1:C1"/>
    <mergeCell ref="D1:E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InflationRechnung</vt:lpstr>
      <vt:lpstr>InflationRechnung_P</vt:lpstr>
      <vt:lpstr>U1-W</vt:lpstr>
      <vt:lpstr>U2-Inflation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Bernhard Köster</dc:creator>
  <cp:lastModifiedBy>Bernhard Köster</cp:lastModifiedBy>
  <dcterms:created xsi:type="dcterms:W3CDTF">2022-10-02T18:42:02Z</dcterms:created>
  <dcterms:modified xsi:type="dcterms:W3CDTF">2024-05-14T09:49:21Z</dcterms:modified>
</cp:coreProperties>
</file>