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4WS\GE\Lecture\P\"/>
    </mc:Choice>
  </mc:AlternateContent>
  <xr:revisionPtr revIDLastSave="0" documentId="13_ncr:1_{9C512559-B8C9-409A-9190-F3A1E024E21D}" xr6:coauthVersionLast="36" xr6:coauthVersionMax="47" xr10:uidLastSave="{00000000-0000-0000-0000-000000000000}"/>
  <bookViews>
    <workbookView xWindow="5630" yWindow="1670" windowWidth="21600" windowHeight="11300" activeTab="2" xr2:uid="{F02AA9BD-6B97-4DBE-AEE4-D5B1E23746F8}"/>
  </bookViews>
  <sheets>
    <sheet name="Tabelle1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C12" i="3"/>
  <c r="B12" i="3"/>
  <c r="B13" i="3"/>
  <c r="E10" i="3"/>
  <c r="D10" i="3"/>
  <c r="C10" i="3"/>
  <c r="B10" i="3"/>
  <c r="E9" i="3"/>
  <c r="E8" i="3"/>
  <c r="E7" i="3"/>
  <c r="E6" i="3"/>
  <c r="E5" i="3"/>
  <c r="E4" i="3"/>
  <c r="D8" i="3"/>
  <c r="D9" i="3"/>
  <c r="D7" i="3"/>
  <c r="D6" i="3"/>
  <c r="D5" i="3"/>
  <c r="D4" i="3"/>
  <c r="N2" i="1" l="1"/>
  <c r="M3" i="1"/>
  <c r="M2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131" i="1"/>
  <c r="E127" i="1"/>
  <c r="E126" i="1"/>
  <c r="E119" i="1"/>
  <c r="E115" i="1"/>
  <c r="E114" i="1"/>
  <c r="E107" i="1"/>
  <c r="E103" i="1"/>
  <c r="E102" i="1"/>
  <c r="E95" i="1"/>
  <c r="E91" i="1"/>
  <c r="E90" i="1"/>
  <c r="E83" i="1"/>
  <c r="E79" i="1"/>
  <c r="E78" i="1"/>
  <c r="E71" i="1"/>
  <c r="E67" i="1"/>
  <c r="E66" i="1"/>
  <c r="E59" i="1"/>
  <c r="E55" i="1"/>
  <c r="E54" i="1"/>
  <c r="E43" i="1"/>
  <c r="E42" i="1"/>
  <c r="E31" i="1"/>
  <c r="E30" i="1"/>
  <c r="E19" i="1"/>
  <c r="E18" i="1"/>
  <c r="E7" i="1"/>
  <c r="E6" i="1"/>
  <c r="D6" i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D130" i="1"/>
  <c r="E130" i="1" s="1"/>
  <c r="D129" i="1"/>
  <c r="E129" i="1" s="1"/>
  <c r="D128" i="1"/>
  <c r="E128" i="1" s="1"/>
  <c r="D127" i="1"/>
  <c r="D126" i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D118" i="1"/>
  <c r="E118" i="1" s="1"/>
  <c r="D117" i="1"/>
  <c r="E117" i="1" s="1"/>
  <c r="D116" i="1"/>
  <c r="E116" i="1" s="1"/>
  <c r="D115" i="1"/>
  <c r="D114" i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D106" i="1"/>
  <c r="E106" i="1" s="1"/>
  <c r="D105" i="1"/>
  <c r="E105" i="1" s="1"/>
  <c r="D104" i="1"/>
  <c r="E104" i="1" s="1"/>
  <c r="D103" i="1"/>
  <c r="D102" i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D94" i="1"/>
  <c r="E94" i="1" s="1"/>
  <c r="D93" i="1"/>
  <c r="E93" i="1" s="1"/>
  <c r="D92" i="1"/>
  <c r="E92" i="1" s="1"/>
  <c r="D91" i="1"/>
  <c r="D90" i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D82" i="1"/>
  <c r="E82" i="1" s="1"/>
  <c r="D81" i="1"/>
  <c r="E81" i="1" s="1"/>
  <c r="D80" i="1"/>
  <c r="E80" i="1" s="1"/>
  <c r="D79" i="1"/>
  <c r="D78" i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D70" i="1"/>
  <c r="E70" i="1" s="1"/>
  <c r="D69" i="1"/>
  <c r="E69" i="1" s="1"/>
  <c r="D68" i="1"/>
  <c r="E68" i="1" s="1"/>
  <c r="D67" i="1"/>
  <c r="D66" i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D58" i="1"/>
  <c r="E58" i="1" s="1"/>
  <c r="D57" i="1"/>
  <c r="E57" i="1" s="1"/>
  <c r="D56" i="1"/>
  <c r="E56" i="1" s="1"/>
  <c r="D55" i="1"/>
  <c r="D54" i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D42" i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D30" i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D18" i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D5" i="1"/>
  <c r="E5" i="1" s="1"/>
  <c r="I13" i="1" l="1"/>
  <c r="I17" i="1" s="1"/>
  <c r="I21" i="1" s="1"/>
  <c r="I25" i="1" s="1"/>
  <c r="I12" i="1"/>
  <c r="I16" i="1" s="1"/>
  <c r="I20" i="1" s="1"/>
  <c r="I24" i="1" s="1"/>
  <c r="I11" i="1"/>
  <c r="I15" i="1" s="1"/>
  <c r="I19" i="1" s="1"/>
  <c r="I23" i="1" s="1"/>
  <c r="I10" i="1"/>
  <c r="I14" i="1" s="1"/>
  <c r="I18" i="1" s="1"/>
  <c r="I22" i="1" s="1"/>
</calcChain>
</file>

<file path=xl/sharedStrings.xml><?xml version="1.0" encoding="utf-8"?>
<sst xmlns="http://schemas.openxmlformats.org/spreadsheetml/2006/main" count="273" uniqueCount="21">
  <si>
    <t>price, seasonally and calendar adjusted</t>
  </si>
  <si>
    <t>∅-GR qoq [%]</t>
  </si>
  <si>
    <t xml:space="preserve"> annualized ∅-GR qoq [%]</t>
  </si>
  <si>
    <t>q4</t>
  </si>
  <si>
    <t>q1</t>
  </si>
  <si>
    <t>q2</t>
  </si>
  <si>
    <t>q3</t>
  </si>
  <si>
    <t>2020=100 chain idex</t>
  </si>
  <si>
    <t>real GDP</t>
  </si>
  <si>
    <t>Growth-factor qoq</t>
  </si>
  <si>
    <t>Growth-rate qoq</t>
  </si>
  <si>
    <t>Visits</t>
  </si>
  <si>
    <t>Sales volume [€]</t>
  </si>
  <si>
    <t>year</t>
  </si>
  <si>
    <t>x</t>
  </si>
  <si>
    <t>y</t>
  </si>
  <si>
    <t>xy</t>
  </si>
  <si>
    <t>x^2</t>
  </si>
  <si>
    <t>b</t>
  </si>
  <si>
    <t>N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</si>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</sst>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0" fontId="0" fillId="0" borderId="1" xfId="0" applyBorder="1"/>
    <xf numFmtId="165" fontId="0" fillId="0" borderId="0" xfId="1" applyNumberFormat="1" applyFont="1"/>
    <xf numFmtId="10" fontId="0" fillId="0" borderId="0" xfId="1" applyNumberFormat="1" applyFont="1"/>
    <xf numFmtId="10" fontId="0" fillId="0" borderId="1" xfId="1" applyNumberFormat="1" applyFont="1" applyBorder="1"/>
    <xf numFmtId="10" fontId="0" fillId="0" borderId="0" xfId="0" applyNumberFormat="1"/>
    <xf numFmtId="9" fontId="0" fillId="0" borderId="0" xfId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GDP</a:t>
            </a:r>
          </a:p>
          <a:p>
            <a:pPr>
              <a:defRPr/>
            </a:pPr>
            <a:r>
              <a:rPr lang="de-DE"/>
              <a:t>price, seasonally and calendar adjusted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Tabelle1!$C$3</c:f>
              <c:strCache>
                <c:ptCount val="1"/>
                <c:pt idx="0">
                  <c:v>real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Tabelle1!$A$4:$B$139</c:f>
              <c:multiLvlStrCache>
                <c:ptCount val="13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  <c:pt idx="68">
                    <c:v>q1</c:v>
                  </c:pt>
                  <c:pt idx="69">
                    <c:v>q2</c:v>
                  </c:pt>
                  <c:pt idx="70">
                    <c:v>q3</c:v>
                  </c:pt>
                  <c:pt idx="71">
                    <c:v>q4</c:v>
                  </c:pt>
                  <c:pt idx="72">
                    <c:v>q1</c:v>
                  </c:pt>
                  <c:pt idx="73">
                    <c:v>q2</c:v>
                  </c:pt>
                  <c:pt idx="74">
                    <c:v>q3</c:v>
                  </c:pt>
                  <c:pt idx="75">
                    <c:v>q4</c:v>
                  </c:pt>
                  <c:pt idx="76">
                    <c:v>q1</c:v>
                  </c:pt>
                  <c:pt idx="77">
                    <c:v>q2</c:v>
                  </c:pt>
                  <c:pt idx="78">
                    <c:v>q3</c:v>
                  </c:pt>
                  <c:pt idx="79">
                    <c:v>q4</c:v>
                  </c:pt>
                  <c:pt idx="80">
                    <c:v>q1</c:v>
                  </c:pt>
                  <c:pt idx="81">
                    <c:v>q2</c:v>
                  </c:pt>
                  <c:pt idx="82">
                    <c:v>q3</c:v>
                  </c:pt>
                  <c:pt idx="83">
                    <c:v>q4</c:v>
                  </c:pt>
                  <c:pt idx="84">
                    <c:v>q1</c:v>
                  </c:pt>
                  <c:pt idx="85">
                    <c:v>q2</c:v>
                  </c:pt>
                  <c:pt idx="86">
                    <c:v>q3</c:v>
                  </c:pt>
                  <c:pt idx="87">
                    <c:v>q4</c:v>
                  </c:pt>
                  <c:pt idx="88">
                    <c:v>q1</c:v>
                  </c:pt>
                  <c:pt idx="89">
                    <c:v>q2</c:v>
                  </c:pt>
                  <c:pt idx="90">
                    <c:v>q3</c:v>
                  </c:pt>
                  <c:pt idx="91">
                    <c:v>q4</c:v>
                  </c:pt>
                  <c:pt idx="92">
                    <c:v>q1</c:v>
                  </c:pt>
                  <c:pt idx="93">
                    <c:v>q2</c:v>
                  </c:pt>
                  <c:pt idx="94">
                    <c:v>q3</c:v>
                  </c:pt>
                  <c:pt idx="95">
                    <c:v>q4</c:v>
                  </c:pt>
                  <c:pt idx="96">
                    <c:v>q1</c:v>
                  </c:pt>
                  <c:pt idx="97">
                    <c:v>q2</c:v>
                  </c:pt>
                  <c:pt idx="98">
                    <c:v>q3</c:v>
                  </c:pt>
                  <c:pt idx="99">
                    <c:v>q4</c:v>
                  </c:pt>
                  <c:pt idx="100">
                    <c:v>q1</c:v>
                  </c:pt>
                  <c:pt idx="101">
                    <c:v>q2</c:v>
                  </c:pt>
                  <c:pt idx="102">
                    <c:v>q3</c:v>
                  </c:pt>
                  <c:pt idx="103">
                    <c:v>q4</c:v>
                  </c:pt>
                  <c:pt idx="104">
                    <c:v>q1</c:v>
                  </c:pt>
                  <c:pt idx="105">
                    <c:v>q2</c:v>
                  </c:pt>
                  <c:pt idx="106">
                    <c:v>q3</c:v>
                  </c:pt>
                  <c:pt idx="107">
                    <c:v>q4</c:v>
                  </c:pt>
                  <c:pt idx="108">
                    <c:v>q1</c:v>
                  </c:pt>
                  <c:pt idx="109">
                    <c:v>q2</c:v>
                  </c:pt>
                  <c:pt idx="110">
                    <c:v>q3</c:v>
                  </c:pt>
                  <c:pt idx="111">
                    <c:v>q4</c:v>
                  </c:pt>
                  <c:pt idx="112">
                    <c:v>q1</c:v>
                  </c:pt>
                  <c:pt idx="113">
                    <c:v>q2</c:v>
                  </c:pt>
                  <c:pt idx="114">
                    <c:v>q3</c:v>
                  </c:pt>
                  <c:pt idx="115">
                    <c:v>q4</c:v>
                  </c:pt>
                  <c:pt idx="116">
                    <c:v>q1</c:v>
                  </c:pt>
                  <c:pt idx="117">
                    <c:v>q2</c:v>
                  </c:pt>
                  <c:pt idx="118">
                    <c:v>q3</c:v>
                  </c:pt>
                  <c:pt idx="119">
                    <c:v>q4</c:v>
                  </c:pt>
                  <c:pt idx="120">
                    <c:v>q1</c:v>
                  </c:pt>
                  <c:pt idx="121">
                    <c:v>q2</c:v>
                  </c:pt>
                  <c:pt idx="122">
                    <c:v>q3</c:v>
                  </c:pt>
                  <c:pt idx="123">
                    <c:v>q4</c:v>
                  </c:pt>
                  <c:pt idx="124">
                    <c:v>q1</c:v>
                  </c:pt>
                  <c:pt idx="125">
                    <c:v>q2</c:v>
                  </c:pt>
                  <c:pt idx="126">
                    <c:v>q3</c:v>
                  </c:pt>
                  <c:pt idx="127">
                    <c:v>q4</c:v>
                  </c:pt>
                  <c:pt idx="128">
                    <c:v>q1</c:v>
                  </c:pt>
                  <c:pt idx="129">
                    <c:v>q2</c:v>
                  </c:pt>
                  <c:pt idx="130">
                    <c:v>q3</c:v>
                  </c:pt>
                  <c:pt idx="131">
                    <c:v>q4</c:v>
                  </c:pt>
                  <c:pt idx="132">
                    <c:v>q1</c:v>
                  </c:pt>
                  <c:pt idx="133">
                    <c:v>q2</c:v>
                  </c:pt>
                  <c:pt idx="134">
                    <c:v>q3</c:v>
                  </c:pt>
                  <c:pt idx="135">
                    <c:v>q4</c:v>
                  </c:pt>
                </c:lvl>
                <c:lvl>
                  <c:pt idx="0">
                    <c:v>1991</c:v>
                  </c:pt>
                  <c:pt idx="4">
                    <c:v>1992</c:v>
                  </c:pt>
                  <c:pt idx="8">
                    <c:v>1993</c:v>
                  </c:pt>
                  <c:pt idx="12">
                    <c:v>1994</c:v>
                  </c:pt>
                  <c:pt idx="16">
                    <c:v>1995</c:v>
                  </c:pt>
                  <c:pt idx="20">
                    <c:v>1996</c:v>
                  </c:pt>
                  <c:pt idx="24">
                    <c:v>1997</c:v>
                  </c:pt>
                  <c:pt idx="28">
                    <c:v>1998</c:v>
                  </c:pt>
                  <c:pt idx="32">
                    <c:v>1999</c:v>
                  </c:pt>
                  <c:pt idx="36">
                    <c:v>2000</c:v>
                  </c:pt>
                  <c:pt idx="40">
                    <c:v>2001</c:v>
                  </c:pt>
                  <c:pt idx="44">
                    <c:v>2002</c:v>
                  </c:pt>
                  <c:pt idx="48">
                    <c:v>2003</c:v>
                  </c:pt>
                  <c:pt idx="52">
                    <c:v>2004</c:v>
                  </c:pt>
                  <c:pt idx="56">
                    <c:v>2005</c:v>
                  </c:pt>
                  <c:pt idx="60">
                    <c:v>2006</c:v>
                  </c:pt>
                  <c:pt idx="64">
                    <c:v>2007</c:v>
                  </c:pt>
                  <c:pt idx="68">
                    <c:v>2008</c:v>
                  </c:pt>
                  <c:pt idx="72">
                    <c:v>2009</c:v>
                  </c:pt>
                  <c:pt idx="76">
                    <c:v>2010</c:v>
                  </c:pt>
                  <c:pt idx="80">
                    <c:v>2011</c:v>
                  </c:pt>
                  <c:pt idx="84">
                    <c:v>2012</c:v>
                  </c:pt>
                  <c:pt idx="88">
                    <c:v>2013</c:v>
                  </c:pt>
                  <c:pt idx="92">
                    <c:v>2014</c:v>
                  </c:pt>
                  <c:pt idx="96">
                    <c:v>2015</c:v>
                  </c:pt>
                  <c:pt idx="100">
                    <c:v>2016</c:v>
                  </c:pt>
                  <c:pt idx="104">
                    <c:v>2017</c:v>
                  </c:pt>
                  <c:pt idx="108">
                    <c:v>2018</c:v>
                  </c:pt>
                  <c:pt idx="112">
                    <c:v>2019</c:v>
                  </c:pt>
                  <c:pt idx="116">
                    <c:v>2020</c:v>
                  </c:pt>
                  <c:pt idx="120">
                    <c:v>2021</c:v>
                  </c:pt>
                  <c:pt idx="124">
                    <c:v>2022</c:v>
                  </c:pt>
                  <c:pt idx="128">
                    <c:v>2023</c:v>
                  </c:pt>
                  <c:pt idx="132">
                    <c:v>2024</c:v>
                  </c:pt>
                </c:lvl>
              </c:multiLvlStrCache>
            </c:multiLvlStrRef>
          </c:cat>
          <c:val>
            <c:numRef>
              <c:f>Tabelle1!$C$4:$C$139</c:f>
              <c:numCache>
                <c:formatCode>General</c:formatCode>
                <c:ptCount val="136"/>
                <c:pt idx="0">
                  <c:v>70.78</c:v>
                </c:pt>
                <c:pt idx="1">
                  <c:v>70.47</c:v>
                </c:pt>
                <c:pt idx="2">
                  <c:v>70.34</c:v>
                </c:pt>
                <c:pt idx="3">
                  <c:v>71.33</c:v>
                </c:pt>
                <c:pt idx="4">
                  <c:v>72.34</c:v>
                </c:pt>
                <c:pt idx="5">
                  <c:v>71.900000000000006</c:v>
                </c:pt>
                <c:pt idx="6">
                  <c:v>71.709999999999994</c:v>
                </c:pt>
                <c:pt idx="7">
                  <c:v>71.5</c:v>
                </c:pt>
                <c:pt idx="8">
                  <c:v>70.94</c:v>
                </c:pt>
                <c:pt idx="9">
                  <c:v>70.97</c:v>
                </c:pt>
                <c:pt idx="10">
                  <c:v>71.37</c:v>
                </c:pt>
                <c:pt idx="11">
                  <c:v>71.319999999999993</c:v>
                </c:pt>
                <c:pt idx="12">
                  <c:v>72.31</c:v>
                </c:pt>
                <c:pt idx="13">
                  <c:v>72.73</c:v>
                </c:pt>
                <c:pt idx="14">
                  <c:v>73.150000000000006</c:v>
                </c:pt>
                <c:pt idx="15">
                  <c:v>73.97</c:v>
                </c:pt>
                <c:pt idx="16">
                  <c:v>73.67</c:v>
                </c:pt>
                <c:pt idx="17">
                  <c:v>74.27</c:v>
                </c:pt>
                <c:pt idx="18">
                  <c:v>74.400000000000006</c:v>
                </c:pt>
                <c:pt idx="19">
                  <c:v>74.430000000000007</c:v>
                </c:pt>
                <c:pt idx="20">
                  <c:v>73.91</c:v>
                </c:pt>
                <c:pt idx="21">
                  <c:v>74.94</c:v>
                </c:pt>
                <c:pt idx="22">
                  <c:v>75.2</c:v>
                </c:pt>
                <c:pt idx="23">
                  <c:v>75.88</c:v>
                </c:pt>
                <c:pt idx="24">
                  <c:v>75.52</c:v>
                </c:pt>
                <c:pt idx="25">
                  <c:v>76.37</c:v>
                </c:pt>
                <c:pt idx="26">
                  <c:v>76.64</c:v>
                </c:pt>
                <c:pt idx="27">
                  <c:v>77.209999999999994</c:v>
                </c:pt>
                <c:pt idx="28">
                  <c:v>77.97</c:v>
                </c:pt>
                <c:pt idx="29">
                  <c:v>77.61</c:v>
                </c:pt>
                <c:pt idx="30">
                  <c:v>77.97</c:v>
                </c:pt>
                <c:pt idx="31">
                  <c:v>77.95</c:v>
                </c:pt>
                <c:pt idx="32">
                  <c:v>78.87</c:v>
                </c:pt>
                <c:pt idx="33">
                  <c:v>78.77</c:v>
                </c:pt>
                <c:pt idx="34">
                  <c:v>79.83</c:v>
                </c:pt>
                <c:pt idx="35">
                  <c:v>80.209999999999994</c:v>
                </c:pt>
                <c:pt idx="36">
                  <c:v>81.48</c:v>
                </c:pt>
                <c:pt idx="37">
                  <c:v>82.11</c:v>
                </c:pt>
                <c:pt idx="38">
                  <c:v>82.16</c:v>
                </c:pt>
                <c:pt idx="39">
                  <c:v>81.81</c:v>
                </c:pt>
                <c:pt idx="40">
                  <c:v>83.57</c:v>
                </c:pt>
                <c:pt idx="41">
                  <c:v>83.33</c:v>
                </c:pt>
                <c:pt idx="42">
                  <c:v>83.32</c:v>
                </c:pt>
                <c:pt idx="43">
                  <c:v>83.07</c:v>
                </c:pt>
                <c:pt idx="44">
                  <c:v>82.72</c:v>
                </c:pt>
                <c:pt idx="45">
                  <c:v>83.01</c:v>
                </c:pt>
                <c:pt idx="46">
                  <c:v>83.58</c:v>
                </c:pt>
                <c:pt idx="47">
                  <c:v>83.36</c:v>
                </c:pt>
                <c:pt idx="48">
                  <c:v>82.24</c:v>
                </c:pt>
                <c:pt idx="49">
                  <c:v>82.34</c:v>
                </c:pt>
                <c:pt idx="50">
                  <c:v>83.09</c:v>
                </c:pt>
                <c:pt idx="51">
                  <c:v>83.19</c:v>
                </c:pt>
                <c:pt idx="52">
                  <c:v>83.09</c:v>
                </c:pt>
                <c:pt idx="53">
                  <c:v>83.56</c:v>
                </c:pt>
                <c:pt idx="54">
                  <c:v>83.29</c:v>
                </c:pt>
                <c:pt idx="55">
                  <c:v>83.25</c:v>
                </c:pt>
                <c:pt idx="56">
                  <c:v>83.4</c:v>
                </c:pt>
                <c:pt idx="57">
                  <c:v>83.86</c:v>
                </c:pt>
                <c:pt idx="58">
                  <c:v>84.55</c:v>
                </c:pt>
                <c:pt idx="59">
                  <c:v>84.87</c:v>
                </c:pt>
                <c:pt idx="60">
                  <c:v>85.82</c:v>
                </c:pt>
                <c:pt idx="61">
                  <c:v>87.28</c:v>
                </c:pt>
                <c:pt idx="62">
                  <c:v>87.96</c:v>
                </c:pt>
                <c:pt idx="63">
                  <c:v>89.24</c:v>
                </c:pt>
                <c:pt idx="64">
                  <c:v>89.36</c:v>
                </c:pt>
                <c:pt idx="65">
                  <c:v>89.95</c:v>
                </c:pt>
                <c:pt idx="66">
                  <c:v>90.4</c:v>
                </c:pt>
                <c:pt idx="67">
                  <c:v>91.07</c:v>
                </c:pt>
                <c:pt idx="68">
                  <c:v>91.62</c:v>
                </c:pt>
                <c:pt idx="69">
                  <c:v>91.29</c:v>
                </c:pt>
                <c:pt idx="70">
                  <c:v>90.79</c:v>
                </c:pt>
                <c:pt idx="71">
                  <c:v>89.39</c:v>
                </c:pt>
                <c:pt idx="72">
                  <c:v>85.19</c:v>
                </c:pt>
                <c:pt idx="73">
                  <c:v>85.42</c:v>
                </c:pt>
                <c:pt idx="74">
                  <c:v>85.93</c:v>
                </c:pt>
                <c:pt idx="75">
                  <c:v>86.6</c:v>
                </c:pt>
                <c:pt idx="76">
                  <c:v>87.22</c:v>
                </c:pt>
                <c:pt idx="77">
                  <c:v>89.12</c:v>
                </c:pt>
                <c:pt idx="78">
                  <c:v>89.98</c:v>
                </c:pt>
                <c:pt idx="79">
                  <c:v>90.57</c:v>
                </c:pt>
                <c:pt idx="80">
                  <c:v>92.21</c:v>
                </c:pt>
                <c:pt idx="81">
                  <c:v>92.46</c:v>
                </c:pt>
                <c:pt idx="82">
                  <c:v>92.96</c:v>
                </c:pt>
                <c:pt idx="83">
                  <c:v>92.96</c:v>
                </c:pt>
                <c:pt idx="84">
                  <c:v>93.16</c:v>
                </c:pt>
                <c:pt idx="85">
                  <c:v>93.25</c:v>
                </c:pt>
                <c:pt idx="86">
                  <c:v>93.45</c:v>
                </c:pt>
                <c:pt idx="87">
                  <c:v>93.14</c:v>
                </c:pt>
                <c:pt idx="88">
                  <c:v>92.62</c:v>
                </c:pt>
                <c:pt idx="89">
                  <c:v>93.74</c:v>
                </c:pt>
                <c:pt idx="90">
                  <c:v>94.21</c:v>
                </c:pt>
                <c:pt idx="91">
                  <c:v>94.32</c:v>
                </c:pt>
                <c:pt idx="92">
                  <c:v>95.31</c:v>
                </c:pt>
                <c:pt idx="93">
                  <c:v>95.34</c:v>
                </c:pt>
                <c:pt idx="94">
                  <c:v>95.83</c:v>
                </c:pt>
                <c:pt idx="95">
                  <c:v>96.54</c:v>
                </c:pt>
                <c:pt idx="96">
                  <c:v>96.32</c:v>
                </c:pt>
                <c:pt idx="97">
                  <c:v>96.91</c:v>
                </c:pt>
                <c:pt idx="98">
                  <c:v>97.36</c:v>
                </c:pt>
                <c:pt idx="99">
                  <c:v>97.81</c:v>
                </c:pt>
                <c:pt idx="100">
                  <c:v>98.76</c:v>
                </c:pt>
                <c:pt idx="101">
                  <c:v>99.08</c:v>
                </c:pt>
                <c:pt idx="102">
                  <c:v>99.38</c:v>
                </c:pt>
                <c:pt idx="103">
                  <c:v>99.78</c:v>
                </c:pt>
                <c:pt idx="104">
                  <c:v>100.97</c:v>
                </c:pt>
                <c:pt idx="105">
                  <c:v>101.85</c:v>
                </c:pt>
                <c:pt idx="106">
                  <c:v>102.56</c:v>
                </c:pt>
                <c:pt idx="107">
                  <c:v>103.5399934858425</c:v>
                </c:pt>
                <c:pt idx="108">
                  <c:v>103.03747509093373</c:v>
                </c:pt>
                <c:pt idx="109">
                  <c:v>103.78745815545827</c:v>
                </c:pt>
                <c:pt idx="110">
                  <c:v>103.03747393141413</c:v>
                </c:pt>
                <c:pt idx="111">
                  <c:v>103.68745886749555</c:v>
                </c:pt>
                <c:pt idx="112">
                  <c:v>104.26744012773257</c:v>
                </c:pt>
                <c:pt idx="113">
                  <c:v>104.33744612261614</c:v>
                </c:pt>
                <c:pt idx="114">
                  <c:v>104.61743415704335</c:v>
                </c:pt>
                <c:pt idx="115">
                  <c:v>104.57744232659142</c:v>
                </c:pt>
                <c:pt idx="116">
                  <c:v>102.27493558883408</c:v>
                </c:pt>
                <c:pt idx="117">
                  <c:v>93.175379547130504</c:v>
                </c:pt>
                <c:pt idx="118">
                  <c:v>101.2849748726476</c:v>
                </c:pt>
                <c:pt idx="119">
                  <c:v>102.43491914391592</c:v>
                </c:pt>
                <c:pt idx="120">
                  <c:v>101.29506733110665</c:v>
                </c:pt>
                <c:pt idx="121">
                  <c:v>103.87494158903135</c:v>
                </c:pt>
                <c:pt idx="122">
                  <c:v>103.91494269563992</c:v>
                </c:pt>
                <c:pt idx="123">
                  <c:v>104.55491286107441</c:v>
                </c:pt>
                <c:pt idx="124">
                  <c:v>104.74493377097959</c:v>
                </c:pt>
                <c:pt idx="125">
                  <c:v>104.72493669623405</c:v>
                </c:pt>
                <c:pt idx="126">
                  <c:v>105.34490978692298</c:v>
                </c:pt>
                <c:pt idx="127">
                  <c:v>104.80493195233373</c:v>
                </c:pt>
                <c:pt idx="128">
                  <c:v>104.95742037282464</c:v>
                </c:pt>
                <c:pt idx="129">
                  <c:v>104.79742754158613</c:v>
                </c:pt>
                <c:pt idx="130">
                  <c:v>104.99742959607032</c:v>
                </c:pt>
                <c:pt idx="131">
                  <c:v>104.60743793870971</c:v>
                </c:pt>
                <c:pt idx="132">
                  <c:v>104.84742486652831</c:v>
                </c:pt>
                <c:pt idx="133">
                  <c:v>104.77743162636017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5-4D64-BE29-87C915CCD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692623"/>
        <c:axId val="856340095"/>
      </c:lineChart>
      <c:catAx>
        <c:axId val="120969262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340095"/>
        <c:crosses val="autoZero"/>
        <c:auto val="1"/>
        <c:lblAlgn val="ctr"/>
        <c:lblOffset val="100"/>
        <c:noMultiLvlLbl val="0"/>
      </c:catAx>
      <c:valAx>
        <c:axId val="856340095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2020=100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09692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Tabelle2!$H$5</c:f>
              <c:strCache>
                <c:ptCount val="1"/>
                <c:pt idx="0">
                  <c:v>real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Tabelle2!$F$6:$G$73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Tabelle2!$H$6:$H$73</c:f>
              <c:numCache>
                <c:formatCode>General</c:formatCode>
                <c:ptCount val="68"/>
                <c:pt idx="0">
                  <c:v>91.62</c:v>
                </c:pt>
                <c:pt idx="1">
                  <c:v>91.29</c:v>
                </c:pt>
                <c:pt idx="2">
                  <c:v>90.79</c:v>
                </c:pt>
                <c:pt idx="3">
                  <c:v>89.39</c:v>
                </c:pt>
                <c:pt idx="4">
                  <c:v>85.19</c:v>
                </c:pt>
                <c:pt idx="5">
                  <c:v>85.42</c:v>
                </c:pt>
                <c:pt idx="6">
                  <c:v>85.93</c:v>
                </c:pt>
                <c:pt idx="7">
                  <c:v>86.6</c:v>
                </c:pt>
                <c:pt idx="8">
                  <c:v>87.22</c:v>
                </c:pt>
                <c:pt idx="9">
                  <c:v>89.12</c:v>
                </c:pt>
                <c:pt idx="10">
                  <c:v>89.98</c:v>
                </c:pt>
                <c:pt idx="11">
                  <c:v>90.57</c:v>
                </c:pt>
                <c:pt idx="12">
                  <c:v>92.21</c:v>
                </c:pt>
                <c:pt idx="13">
                  <c:v>92.46</c:v>
                </c:pt>
                <c:pt idx="14">
                  <c:v>92.96</c:v>
                </c:pt>
                <c:pt idx="15">
                  <c:v>92.96</c:v>
                </c:pt>
                <c:pt idx="16">
                  <c:v>93.16</c:v>
                </c:pt>
                <c:pt idx="17">
                  <c:v>93.25</c:v>
                </c:pt>
                <c:pt idx="18">
                  <c:v>93.45</c:v>
                </c:pt>
                <c:pt idx="19">
                  <c:v>93.14</c:v>
                </c:pt>
                <c:pt idx="20">
                  <c:v>92.62</c:v>
                </c:pt>
                <c:pt idx="21">
                  <c:v>93.74</c:v>
                </c:pt>
                <c:pt idx="22">
                  <c:v>94.21</c:v>
                </c:pt>
                <c:pt idx="23">
                  <c:v>94.32</c:v>
                </c:pt>
                <c:pt idx="24">
                  <c:v>95.31</c:v>
                </c:pt>
                <c:pt idx="25">
                  <c:v>95.34</c:v>
                </c:pt>
                <c:pt idx="26">
                  <c:v>95.83</c:v>
                </c:pt>
                <c:pt idx="27">
                  <c:v>96.54</c:v>
                </c:pt>
                <c:pt idx="28">
                  <c:v>96.32</c:v>
                </c:pt>
                <c:pt idx="29">
                  <c:v>96.91</c:v>
                </c:pt>
                <c:pt idx="30">
                  <c:v>97.36</c:v>
                </c:pt>
                <c:pt idx="31">
                  <c:v>97.81</c:v>
                </c:pt>
                <c:pt idx="32">
                  <c:v>98.76</c:v>
                </c:pt>
                <c:pt idx="33">
                  <c:v>99.08</c:v>
                </c:pt>
                <c:pt idx="34">
                  <c:v>99.38</c:v>
                </c:pt>
                <c:pt idx="35">
                  <c:v>99.78</c:v>
                </c:pt>
                <c:pt idx="36">
                  <c:v>100.97</c:v>
                </c:pt>
                <c:pt idx="37">
                  <c:v>101.85</c:v>
                </c:pt>
                <c:pt idx="38">
                  <c:v>102.56</c:v>
                </c:pt>
                <c:pt idx="39">
                  <c:v>103.5399934858425</c:v>
                </c:pt>
                <c:pt idx="40">
                  <c:v>103.03747509093373</c:v>
                </c:pt>
                <c:pt idx="41">
                  <c:v>103.78745815545827</c:v>
                </c:pt>
                <c:pt idx="42">
                  <c:v>103.03747393141413</c:v>
                </c:pt>
                <c:pt idx="43">
                  <c:v>103.68745886749555</c:v>
                </c:pt>
                <c:pt idx="44">
                  <c:v>104.26744012773257</c:v>
                </c:pt>
                <c:pt idx="45">
                  <c:v>104.33744612261614</c:v>
                </c:pt>
                <c:pt idx="46">
                  <c:v>104.61743415704335</c:v>
                </c:pt>
                <c:pt idx="47">
                  <c:v>104.57744232659142</c:v>
                </c:pt>
                <c:pt idx="48">
                  <c:v>102.27493558883408</c:v>
                </c:pt>
                <c:pt idx="49">
                  <c:v>93.175379547130504</c:v>
                </c:pt>
                <c:pt idx="50">
                  <c:v>101.2849748726476</c:v>
                </c:pt>
                <c:pt idx="51">
                  <c:v>102.43491914391592</c:v>
                </c:pt>
                <c:pt idx="52">
                  <c:v>101.29506733110665</c:v>
                </c:pt>
                <c:pt idx="53">
                  <c:v>103.87494158903135</c:v>
                </c:pt>
                <c:pt idx="54">
                  <c:v>103.91494269563992</c:v>
                </c:pt>
                <c:pt idx="55">
                  <c:v>104.55491286107441</c:v>
                </c:pt>
                <c:pt idx="56">
                  <c:v>104.74493377097959</c:v>
                </c:pt>
                <c:pt idx="57">
                  <c:v>104.72493669623405</c:v>
                </c:pt>
                <c:pt idx="58">
                  <c:v>105.34490978692298</c:v>
                </c:pt>
                <c:pt idx="59">
                  <c:v>104.80493195233373</c:v>
                </c:pt>
                <c:pt idx="60">
                  <c:v>104.95742037282464</c:v>
                </c:pt>
                <c:pt idx="61">
                  <c:v>104.79742754158613</c:v>
                </c:pt>
                <c:pt idx="62">
                  <c:v>104.99742959607032</c:v>
                </c:pt>
                <c:pt idx="63">
                  <c:v>104.60743793870971</c:v>
                </c:pt>
                <c:pt idx="64">
                  <c:v>104.84742486652831</c:v>
                </c:pt>
                <c:pt idx="65">
                  <c:v>104.77743162636017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7-4CC6-BDB5-8C578E19B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729152"/>
        <c:axId val="935730816"/>
      </c:lineChart>
      <c:catAx>
        <c:axId val="93572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730816"/>
        <c:crosses val="autoZero"/>
        <c:auto val="1"/>
        <c:lblAlgn val="ctr"/>
        <c:lblOffset val="100"/>
        <c:noMultiLvlLbl val="0"/>
      </c:catAx>
      <c:valAx>
        <c:axId val="935730816"/>
        <c:scaling>
          <c:orientation val="minMax"/>
          <c:max val="11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72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Tabelle3!$C$3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5060586176727914E-2"/>
                  <c:y val="2.154053659959171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de-DE" sz="1600" baseline="0"/>
                      <a:t>y = 1,9784x + 3,9189</a:t>
                    </a:r>
                    <a:endParaRPr lang="de-DE" sz="16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Tabelle3!$B$4:$B$9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5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</c:numCache>
            </c:numRef>
          </c:xVal>
          <c:yVal>
            <c:numRef>
              <c:f>Tabelle3!$C$4:$C$9</c:f>
              <c:numCache>
                <c:formatCode>General</c:formatCode>
                <c:ptCount val="6"/>
                <c:pt idx="0">
                  <c:v>24</c:v>
                </c:pt>
                <c:pt idx="1">
                  <c:v>33</c:v>
                </c:pt>
                <c:pt idx="2">
                  <c:v>10</c:v>
                </c:pt>
                <c:pt idx="3">
                  <c:v>29</c:v>
                </c:pt>
                <c:pt idx="4">
                  <c:v>42</c:v>
                </c:pt>
                <c:pt idx="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18-45E9-B959-842E44F6B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788239"/>
        <c:axId val="549547007"/>
      </c:scatterChart>
      <c:valAx>
        <c:axId val="277788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 visits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547007"/>
        <c:crosses val="autoZero"/>
        <c:crossBetween val="midCat"/>
      </c:valAx>
      <c:valAx>
        <c:axId val="549547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 Sales 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7788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19</xdr:col>
      <xdr:colOff>0</xdr:colOff>
      <xdr:row>17</xdr:row>
      <xdr:rowOff>165100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10BF8062-416B-4956-9A65-6389E873A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15</xdr:col>
      <xdr:colOff>0</xdr:colOff>
      <xdr:row>16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CF3BB72-30BC-4824-995A-8536AC800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0</xdr:rowOff>
    </xdr:from>
    <xdr:to>
      <xdr:col>7</xdr:col>
      <xdr:colOff>301625</xdr:colOff>
      <xdr:row>14</xdr:row>
      <xdr:rowOff>165100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390EAF9-F542-4884-8FBA-51D04FA8C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D6AB-8E09-4069-B113-18CD3F88DAE4}">
  <dimension ref="A1:N147"/>
  <sheetViews>
    <sheetView topLeftCell="B4" workbookViewId="0">
      <selection activeCell="N2" sqref="N2"/>
    </sheetView>
  </sheetViews>
  <sheetFormatPr baseColWidth="10" defaultRowHeight="14.5" x14ac:dyDescent="0.35"/>
  <cols>
    <col min="2" max="2" width="2.81640625" bestFit="1" customWidth="1"/>
    <col min="4" max="4" width="17.26953125" customWidth="1"/>
    <col min="7" max="7" width="4.81640625" bestFit="1" customWidth="1"/>
    <col min="8" max="8" width="2.81640625" bestFit="1" customWidth="1"/>
    <col min="10" max="10" width="2.81640625" bestFit="1" customWidth="1"/>
    <col min="12" max="12" width="22.1796875" bestFit="1" customWidth="1"/>
  </cols>
  <sheetData>
    <row r="1" spans="1:14" x14ac:dyDescent="0.35">
      <c r="C1" t="s">
        <v>7</v>
      </c>
    </row>
    <row r="2" spans="1:14" x14ac:dyDescent="0.35">
      <c r="C2" t="s">
        <v>0</v>
      </c>
      <c r="I2">
        <v>1000</v>
      </c>
      <c r="K2" s="6">
        <v>1.4999999999999999E-2</v>
      </c>
      <c r="L2">
        <v>10</v>
      </c>
      <c r="M2">
        <f>I2*(1+K2)^10</f>
        <v>1160.5408250251485</v>
      </c>
      <c r="N2" s="7">
        <f>M2/M3-1</f>
        <v>5.0622469283898797E-2</v>
      </c>
    </row>
    <row r="3" spans="1:14" x14ac:dyDescent="0.35">
      <c r="C3" t="s">
        <v>8</v>
      </c>
      <c r="D3" t="s">
        <v>9</v>
      </c>
      <c r="E3" t="s">
        <v>10</v>
      </c>
      <c r="F3" s="2" t="s">
        <v>1</v>
      </c>
      <c r="I3">
        <v>1000</v>
      </c>
      <c r="K3" s="6">
        <v>0.01</v>
      </c>
      <c r="L3">
        <v>10</v>
      </c>
      <c r="M3">
        <f>I3*(1+K3)^10</f>
        <v>1104.6221254112047</v>
      </c>
    </row>
    <row r="4" spans="1:14" x14ac:dyDescent="0.35">
      <c r="A4">
        <v>1991</v>
      </c>
      <c r="B4" t="s">
        <v>4</v>
      </c>
      <c r="C4">
        <v>70.78</v>
      </c>
      <c r="G4" s="2"/>
      <c r="H4" s="2"/>
      <c r="I4" s="2"/>
      <c r="J4" s="2"/>
      <c r="K4" s="2" t="s">
        <v>1</v>
      </c>
      <c r="L4" s="2" t="s">
        <v>2</v>
      </c>
    </row>
    <row r="5" spans="1:14" x14ac:dyDescent="0.35">
      <c r="B5" t="s">
        <v>5</v>
      </c>
      <c r="C5">
        <v>70.47</v>
      </c>
      <c r="D5">
        <f t="shared" ref="D5:D36" si="0">C5/C4</f>
        <v>0.99562023170387115</v>
      </c>
      <c r="E5" s="3">
        <f>D5-1</f>
        <v>-4.3797682961288498E-3</v>
      </c>
      <c r="F5" s="4">
        <f>GEOMEAN(D5:D$5)-1</f>
        <v>-4.3797682961288498E-3</v>
      </c>
      <c r="G5" s="2">
        <v>1991</v>
      </c>
      <c r="H5" s="2" t="s">
        <v>4</v>
      </c>
      <c r="I5" s="2">
        <v>2019</v>
      </c>
      <c r="J5" s="2" t="s">
        <v>3</v>
      </c>
      <c r="K5" s="5">
        <v>3.4001273367116891E-3</v>
      </c>
      <c r="L5" s="5">
        <f>(1+K5)^4-1</f>
        <v>1.3670031909600366E-2</v>
      </c>
    </row>
    <row r="6" spans="1:14" x14ac:dyDescent="0.35">
      <c r="B6" t="s">
        <v>6</v>
      </c>
      <c r="C6">
        <v>70.34</v>
      </c>
      <c r="D6">
        <f t="shared" si="0"/>
        <v>0.99815524336597139</v>
      </c>
      <c r="E6" s="3">
        <f t="shared" ref="E6:E69" si="1">D6-1</f>
        <v>-1.8447566340286103E-3</v>
      </c>
      <c r="F6" s="4">
        <f>GEOMEAN(D$5:D6)-1</f>
        <v>-3.1130682587606762E-3</v>
      </c>
      <c r="G6" s="2">
        <v>1991</v>
      </c>
      <c r="H6" s="2" t="s">
        <v>4</v>
      </c>
      <c r="I6" s="2">
        <v>2020</v>
      </c>
      <c r="J6" s="2" t="s">
        <v>4</v>
      </c>
      <c r="K6" s="5">
        <v>3.1782136307592079E-3</v>
      </c>
      <c r="L6" s="5">
        <f t="shared" ref="L6:L23" si="2">(1+K6)^4-1</f>
        <v>1.2773589289440279E-2</v>
      </c>
    </row>
    <row r="7" spans="1:14" x14ac:dyDescent="0.35">
      <c r="B7" t="s">
        <v>3</v>
      </c>
      <c r="C7">
        <v>71.33</v>
      </c>
      <c r="D7">
        <f t="shared" si="0"/>
        <v>1.0140744953085015</v>
      </c>
      <c r="E7" s="3">
        <f t="shared" si="1"/>
        <v>1.4074495308501467E-2</v>
      </c>
      <c r="F7" s="4">
        <f>GEOMEAN(D$5:D7)-1</f>
        <v>2.5835053039500178E-3</v>
      </c>
      <c r="G7" s="2">
        <v>1991</v>
      </c>
      <c r="H7" s="2" t="s">
        <v>4</v>
      </c>
      <c r="I7" s="2">
        <v>2020</v>
      </c>
      <c r="J7" s="2" t="s">
        <v>5</v>
      </c>
      <c r="K7" s="5">
        <v>2.3523954045829853E-3</v>
      </c>
      <c r="L7" s="5">
        <f t="shared" si="2"/>
        <v>9.4428363041969554E-3</v>
      </c>
    </row>
    <row r="8" spans="1:14" x14ac:dyDescent="0.35">
      <c r="A8">
        <v>1992</v>
      </c>
      <c r="B8" t="s">
        <v>4</v>
      </c>
      <c r="C8">
        <v>72.34</v>
      </c>
      <c r="D8">
        <f t="shared" si="0"/>
        <v>1.0141595401654284</v>
      </c>
      <c r="E8" s="3">
        <f t="shared" si="1"/>
        <v>1.4159540165428419E-2</v>
      </c>
      <c r="F8" s="4">
        <f>GEOMEAN(D$5:D8)-1</f>
        <v>5.4650671951070873E-3</v>
      </c>
      <c r="G8" s="2">
        <v>1991</v>
      </c>
      <c r="H8" s="2" t="s">
        <v>4</v>
      </c>
      <c r="I8" s="2">
        <v>2020</v>
      </c>
      <c r="J8" s="2" t="s">
        <v>6</v>
      </c>
      <c r="K8" s="5">
        <v>3.0415789742921362E-3</v>
      </c>
      <c r="L8" s="5">
        <f t="shared" si="2"/>
        <v>1.2221935751748347E-2</v>
      </c>
    </row>
    <row r="9" spans="1:14" x14ac:dyDescent="0.35">
      <c r="B9" t="s">
        <v>5</v>
      </c>
      <c r="C9">
        <v>71.900000000000006</v>
      </c>
      <c r="D9">
        <f t="shared" si="0"/>
        <v>0.99391761128006639</v>
      </c>
      <c r="E9" s="3">
        <f t="shared" si="1"/>
        <v>-6.0823887199336069E-3</v>
      </c>
      <c r="F9" s="4">
        <f>GEOMEAN(D$5:D9)-1</f>
        <v>3.144892793641052E-3</v>
      </c>
      <c r="G9" s="2">
        <v>1991</v>
      </c>
      <c r="H9" s="2" t="s">
        <v>4</v>
      </c>
      <c r="I9" s="2">
        <v>2020</v>
      </c>
      <c r="J9" s="2" t="s">
        <v>3</v>
      </c>
      <c r="K9" s="5">
        <v>3.1111420824101454E-3</v>
      </c>
      <c r="L9" s="5">
        <f t="shared" si="2"/>
        <v>1.2502764107198194E-2</v>
      </c>
    </row>
    <row r="10" spans="1:14" x14ac:dyDescent="0.35">
      <c r="B10" t="s">
        <v>6</v>
      </c>
      <c r="C10">
        <v>71.709999999999994</v>
      </c>
      <c r="D10">
        <f t="shared" si="0"/>
        <v>0.99735744089012501</v>
      </c>
      <c r="E10" s="3">
        <f t="shared" si="1"/>
        <v>-2.6425591098749868E-3</v>
      </c>
      <c r="F10" s="4">
        <f>GEOMEAN(D$5:D10)-1</f>
        <v>2.1779905460164173E-3</v>
      </c>
      <c r="G10" s="2">
        <v>1991</v>
      </c>
      <c r="H10" s="2" t="s">
        <v>4</v>
      </c>
      <c r="I10" s="2">
        <f t="shared" ref="I10:I25" si="3">I6+1</f>
        <v>2021</v>
      </c>
      <c r="J10" s="2" t="s">
        <v>4</v>
      </c>
      <c r="K10" s="5">
        <v>2.9916430714518327E-3</v>
      </c>
      <c r="L10" s="5">
        <f t="shared" si="2"/>
        <v>1.2020379035473816E-2</v>
      </c>
    </row>
    <row r="11" spans="1:14" x14ac:dyDescent="0.35">
      <c r="B11" t="s">
        <v>3</v>
      </c>
      <c r="C11">
        <v>71.5</v>
      </c>
      <c r="D11">
        <f t="shared" si="0"/>
        <v>0.9970715381397296</v>
      </c>
      <c r="E11" s="3">
        <f t="shared" si="1"/>
        <v>-2.9284618602704038E-3</v>
      </c>
      <c r="F11" s="4">
        <f>GEOMEAN(D$5:D11)-1</f>
        <v>1.446899290547643E-3</v>
      </c>
      <c r="G11" s="2">
        <v>1991</v>
      </c>
      <c r="H11" s="2" t="s">
        <v>4</v>
      </c>
      <c r="I11" s="2">
        <f t="shared" si="3"/>
        <v>2021</v>
      </c>
      <c r="J11" s="2" t="s">
        <v>5</v>
      </c>
      <c r="K11" s="5">
        <v>3.1753714725295534E-3</v>
      </c>
      <c r="L11" s="5">
        <f t="shared" si="2"/>
        <v>1.2762111964595091E-2</v>
      </c>
    </row>
    <row r="12" spans="1:14" x14ac:dyDescent="0.35">
      <c r="A12">
        <v>1993</v>
      </c>
      <c r="B12" t="s">
        <v>4</v>
      </c>
      <c r="C12">
        <v>70.94</v>
      </c>
      <c r="D12">
        <f t="shared" si="0"/>
        <v>0.99216783216783211</v>
      </c>
      <c r="E12" s="3">
        <f t="shared" si="1"/>
        <v>-7.8321678321678911E-3</v>
      </c>
      <c r="F12" s="4">
        <f>GEOMEAN(D$5:D12)-1</f>
        <v>2.8228663889651173E-4</v>
      </c>
      <c r="G12" s="2">
        <v>1991</v>
      </c>
      <c r="H12" s="2" t="s">
        <v>4</v>
      </c>
      <c r="I12" s="2">
        <f t="shared" si="3"/>
        <v>2021</v>
      </c>
      <c r="J12" s="2" t="s">
        <v>6</v>
      </c>
      <c r="K12" s="5">
        <v>3.1524687002817409E-3</v>
      </c>
      <c r="L12" s="5">
        <f t="shared" si="2"/>
        <v>1.2669628571008174E-2</v>
      </c>
    </row>
    <row r="13" spans="1:14" x14ac:dyDescent="0.35">
      <c r="B13" t="s">
        <v>5</v>
      </c>
      <c r="C13">
        <v>70.97</v>
      </c>
      <c r="D13">
        <f t="shared" si="0"/>
        <v>1.0004228925852834</v>
      </c>
      <c r="E13" s="3">
        <f t="shared" si="1"/>
        <v>4.2289258528338536E-4</v>
      </c>
      <c r="F13" s="4">
        <f>GEOMEAN(D$5:D13)-1</f>
        <v>2.9790854589251126E-4</v>
      </c>
      <c r="G13" s="2">
        <v>1991</v>
      </c>
      <c r="H13" s="2" t="s">
        <v>4</v>
      </c>
      <c r="I13" s="2">
        <f t="shared" si="3"/>
        <v>2021</v>
      </c>
      <c r="J13" s="2" t="s">
        <v>3</v>
      </c>
      <c r="K13" s="5">
        <v>3.1768725111032126E-3</v>
      </c>
      <c r="L13" s="5">
        <f t="shared" si="2"/>
        <v>1.2768173510566916E-2</v>
      </c>
    </row>
    <row r="14" spans="1:14" x14ac:dyDescent="0.35">
      <c r="B14" t="s">
        <v>6</v>
      </c>
      <c r="C14">
        <v>71.37</v>
      </c>
      <c r="D14">
        <f t="shared" si="0"/>
        <v>1.0056361843032269</v>
      </c>
      <c r="E14" s="3">
        <f t="shared" si="1"/>
        <v>5.6361843032268766E-3</v>
      </c>
      <c r="F14" s="4">
        <f>GEOMEAN(D$5:D14)-1</f>
        <v>8.3045844638873767E-4</v>
      </c>
      <c r="G14" s="2">
        <v>1991</v>
      </c>
      <c r="H14" s="2" t="s">
        <v>4</v>
      </c>
      <c r="I14" s="2">
        <f t="shared" si="3"/>
        <v>2022</v>
      </c>
      <c r="J14" s="2" t="s">
        <v>4</v>
      </c>
      <c r="K14" s="5">
        <v>3.1659018648322323E-3</v>
      </c>
      <c r="L14" s="5">
        <f t="shared" si="2"/>
        <v>1.2723872094004385E-2</v>
      </c>
    </row>
    <row r="15" spans="1:14" x14ac:dyDescent="0.35">
      <c r="B15" t="s">
        <v>3</v>
      </c>
      <c r="C15">
        <v>71.319999999999993</v>
      </c>
      <c r="D15">
        <f t="shared" si="0"/>
        <v>0.99929942552893358</v>
      </c>
      <c r="E15" s="3">
        <f t="shared" si="1"/>
        <v>-7.0057447106641746E-4</v>
      </c>
      <c r="F15" s="4">
        <f>GEOMEAN(D$5:D15)-1</f>
        <v>6.9117675970598036E-4</v>
      </c>
      <c r="G15" s="2">
        <v>1991</v>
      </c>
      <c r="H15" s="2" t="s">
        <v>4</v>
      </c>
      <c r="I15" s="2">
        <f t="shared" si="3"/>
        <v>2022</v>
      </c>
      <c r="J15" s="2" t="s">
        <v>5</v>
      </c>
      <c r="K15" s="5">
        <v>3.1390026827633477E-3</v>
      </c>
      <c r="L15" s="5">
        <f t="shared" si="2"/>
        <v>1.261525457381163E-2</v>
      </c>
    </row>
    <row r="16" spans="1:14" x14ac:dyDescent="0.35">
      <c r="A16">
        <v>1994</v>
      </c>
      <c r="B16" t="s">
        <v>4</v>
      </c>
      <c r="C16">
        <v>72.31</v>
      </c>
      <c r="D16">
        <f t="shared" si="0"/>
        <v>1.013881099270892</v>
      </c>
      <c r="E16" s="3">
        <f t="shared" si="1"/>
        <v>1.3881099270891983E-2</v>
      </c>
      <c r="F16" s="4">
        <f>GEOMEAN(D$5:D16)-1</f>
        <v>1.7837521022732172E-3</v>
      </c>
      <c r="G16" s="2">
        <v>1991</v>
      </c>
      <c r="H16" s="2" t="s">
        <v>4</v>
      </c>
      <c r="I16" s="2">
        <f t="shared" si="3"/>
        <v>2022</v>
      </c>
      <c r="J16" s="2" t="s">
        <v>6</v>
      </c>
      <c r="K16" s="5">
        <v>3.1610439051379391E-3</v>
      </c>
      <c r="L16" s="5">
        <f t="shared" si="2"/>
        <v>1.2704255254930352E-2</v>
      </c>
    </row>
    <row r="17" spans="1:12" x14ac:dyDescent="0.35">
      <c r="B17" t="s">
        <v>5</v>
      </c>
      <c r="C17">
        <v>72.73</v>
      </c>
      <c r="D17">
        <f t="shared" si="0"/>
        <v>1.0058083252662149</v>
      </c>
      <c r="E17" s="3">
        <f t="shared" si="1"/>
        <v>5.8083252662148865E-3</v>
      </c>
      <c r="F17" s="4">
        <f>GEOMEAN(D$5:D17)-1</f>
        <v>2.0927621030628618E-3</v>
      </c>
      <c r="G17" s="2">
        <v>1991</v>
      </c>
      <c r="H17" s="2" t="s">
        <v>4</v>
      </c>
      <c r="I17" s="2">
        <f t="shared" si="3"/>
        <v>2022</v>
      </c>
      <c r="J17" s="2" t="s">
        <v>3</v>
      </c>
      <c r="K17" s="5">
        <v>3.0955242350392265E-3</v>
      </c>
      <c r="L17" s="5">
        <f t="shared" si="2"/>
        <v>1.243970930231475E-2</v>
      </c>
    </row>
    <row r="18" spans="1:12" x14ac:dyDescent="0.35">
      <c r="B18" t="s">
        <v>6</v>
      </c>
      <c r="C18">
        <v>73.150000000000006</v>
      </c>
      <c r="D18">
        <f t="shared" si="0"/>
        <v>1.0057747834456208</v>
      </c>
      <c r="E18" s="3">
        <f t="shared" si="1"/>
        <v>5.7747834456207681E-3</v>
      </c>
      <c r="F18" s="4">
        <f>GEOMEAN(D$5:D18)-1</f>
        <v>2.3553160197027356E-3</v>
      </c>
      <c r="G18" s="2">
        <v>1991</v>
      </c>
      <c r="H18" s="2" t="s">
        <v>4</v>
      </c>
      <c r="I18" s="2">
        <f t="shared" si="3"/>
        <v>2023</v>
      </c>
      <c r="J18" s="2" t="s">
        <v>4</v>
      </c>
      <c r="K18" s="5">
        <v>3.082697023761849E-3</v>
      </c>
      <c r="L18" s="5">
        <f t="shared" si="2"/>
        <v>1.2387923490734254E-2</v>
      </c>
    </row>
    <row r="19" spans="1:12" x14ac:dyDescent="0.35">
      <c r="B19" t="s">
        <v>3</v>
      </c>
      <c r="C19">
        <v>73.97</v>
      </c>
      <c r="D19">
        <f t="shared" si="0"/>
        <v>1.0112098427887901</v>
      </c>
      <c r="E19" s="3">
        <f t="shared" si="1"/>
        <v>1.1209842788790114E-2</v>
      </c>
      <c r="F19" s="4">
        <f>GEOMEAN(D$5:D19)-1</f>
        <v>2.9431981066923019E-3</v>
      </c>
      <c r="G19" s="2">
        <v>1991</v>
      </c>
      <c r="H19" s="2" t="s">
        <v>4</v>
      </c>
      <c r="I19" s="2">
        <f t="shared" si="3"/>
        <v>2023</v>
      </c>
      <c r="J19" s="2" t="s">
        <v>5</v>
      </c>
      <c r="K19" s="5">
        <v>3.0469017802170484E-3</v>
      </c>
      <c r="L19" s="5">
        <f t="shared" si="2"/>
        <v>1.2243422014800442E-2</v>
      </c>
    </row>
    <row r="20" spans="1:12" x14ac:dyDescent="0.35">
      <c r="A20">
        <v>1995</v>
      </c>
      <c r="B20" t="s">
        <v>4</v>
      </c>
      <c r="C20">
        <v>73.67</v>
      </c>
      <c r="D20">
        <f t="shared" si="0"/>
        <v>0.99594430174395032</v>
      </c>
      <c r="E20" s="3">
        <f t="shared" si="1"/>
        <v>-4.0556982560496779E-3</v>
      </c>
      <c r="F20" s="4">
        <f>GEOMEAN(D$5:D20)-1</f>
        <v>2.504329719131615E-3</v>
      </c>
      <c r="G20" s="2">
        <v>1991</v>
      </c>
      <c r="H20" s="2" t="s">
        <v>4</v>
      </c>
      <c r="I20" s="2">
        <f t="shared" si="3"/>
        <v>2023</v>
      </c>
      <c r="J20" s="2" t="s">
        <v>6</v>
      </c>
      <c r="K20" s="5">
        <v>3.0381396267520344E-3</v>
      </c>
      <c r="L20" s="5">
        <f t="shared" si="2"/>
        <v>1.2208052518224877E-2</v>
      </c>
    </row>
    <row r="21" spans="1:12" x14ac:dyDescent="0.35">
      <c r="B21" t="s">
        <v>5</v>
      </c>
      <c r="C21">
        <v>74.27</v>
      </c>
      <c r="D21">
        <f t="shared" si="0"/>
        <v>1.0081444278539431</v>
      </c>
      <c r="E21" s="3">
        <f t="shared" si="1"/>
        <v>8.1444278539430925E-3</v>
      </c>
      <c r="F21" s="4">
        <f>GEOMEAN(D$5:D21)-1</f>
        <v>2.8352250086085551E-3</v>
      </c>
      <c r="G21" s="2">
        <v>1991</v>
      </c>
      <c r="H21" s="2" t="s">
        <v>4</v>
      </c>
      <c r="I21" s="2">
        <f t="shared" si="3"/>
        <v>2023</v>
      </c>
      <c r="J21" s="2" t="s">
        <v>3</v>
      </c>
      <c r="K21" s="5">
        <v>2.9864213571910714E-3</v>
      </c>
      <c r="L21" s="5">
        <f t="shared" si="2"/>
        <v>1.1999304323578208E-2</v>
      </c>
    </row>
    <row r="22" spans="1:12" x14ac:dyDescent="0.35">
      <c r="B22" t="s">
        <v>6</v>
      </c>
      <c r="C22">
        <v>74.400000000000006</v>
      </c>
      <c r="D22">
        <f t="shared" si="0"/>
        <v>1.0017503702706343</v>
      </c>
      <c r="E22" s="3">
        <f t="shared" si="1"/>
        <v>1.7503702706342938E-3</v>
      </c>
      <c r="F22" s="4">
        <f>GEOMEAN(D$5:D22)-1</f>
        <v>2.7749244909105464E-3</v>
      </c>
      <c r="G22" s="2">
        <v>1991</v>
      </c>
      <c r="H22" s="2" t="s">
        <v>4</v>
      </c>
      <c r="I22" s="2">
        <f t="shared" si="3"/>
        <v>2024</v>
      </c>
      <c r="J22" s="2" t="s">
        <v>4</v>
      </c>
      <c r="K22" s="5">
        <v>2.9811752087711696E-3</v>
      </c>
      <c r="L22" s="5">
        <f t="shared" si="2"/>
        <v>1.1978131327476271E-2</v>
      </c>
    </row>
    <row r="23" spans="1:12" x14ac:dyDescent="0.35">
      <c r="B23" t="s">
        <v>3</v>
      </c>
      <c r="C23">
        <v>74.430000000000007</v>
      </c>
      <c r="D23">
        <f t="shared" si="0"/>
        <v>1.0004032258064517</v>
      </c>
      <c r="E23" s="3">
        <f t="shared" si="1"/>
        <v>4.0322580645169026E-4</v>
      </c>
      <c r="F23" s="4">
        <f>GEOMEAN(D$5:D23)-1</f>
        <v>2.6499581830206065E-3</v>
      </c>
      <c r="G23" s="2">
        <v>1991</v>
      </c>
      <c r="H23" s="2" t="s">
        <v>4</v>
      </c>
      <c r="I23" s="2">
        <f t="shared" si="3"/>
        <v>2024</v>
      </c>
      <c r="J23" s="2" t="s">
        <v>5</v>
      </c>
      <c r="K23" s="5">
        <v>2.9536913704717449E-3</v>
      </c>
      <c r="L23" s="5">
        <f t="shared" si="2"/>
        <v>1.1867214389744696E-2</v>
      </c>
    </row>
    <row r="24" spans="1:12" x14ac:dyDescent="0.35">
      <c r="A24">
        <v>1996</v>
      </c>
      <c r="B24" t="s">
        <v>4</v>
      </c>
      <c r="C24">
        <v>73.91</v>
      </c>
      <c r="D24">
        <f t="shared" si="0"/>
        <v>0.99301356979712463</v>
      </c>
      <c r="E24" s="3">
        <f t="shared" si="1"/>
        <v>-6.9864302028753711E-3</v>
      </c>
      <c r="F24" s="4">
        <f>GEOMEAN(D$5:D24)-1</f>
        <v>2.1659253287780178E-3</v>
      </c>
      <c r="G24" s="2">
        <v>1991</v>
      </c>
      <c r="H24" s="2" t="s">
        <v>4</v>
      </c>
      <c r="I24" s="2">
        <f t="shared" si="3"/>
        <v>2024</v>
      </c>
      <c r="J24" s="2" t="s">
        <v>6</v>
      </c>
      <c r="K24" s="2"/>
      <c r="L24" s="2"/>
    </row>
    <row r="25" spans="1:12" x14ac:dyDescent="0.35">
      <c r="B25" t="s">
        <v>5</v>
      </c>
      <c r="C25">
        <v>74.94</v>
      </c>
      <c r="D25">
        <f t="shared" si="0"/>
        <v>1.0139358679475037</v>
      </c>
      <c r="E25" s="3">
        <f t="shared" si="1"/>
        <v>1.3935867947503677E-2</v>
      </c>
      <c r="F25" s="4">
        <f>GEOMEAN(D$5:D25)-1</f>
        <v>2.7232880230831924E-3</v>
      </c>
      <c r="G25" s="2">
        <v>1991</v>
      </c>
      <c r="H25" s="2" t="s">
        <v>4</v>
      </c>
      <c r="I25" s="2">
        <f t="shared" si="3"/>
        <v>2024</v>
      </c>
      <c r="J25" s="2" t="s">
        <v>3</v>
      </c>
      <c r="K25" s="2"/>
      <c r="L25" s="2"/>
    </row>
    <row r="26" spans="1:12" x14ac:dyDescent="0.35">
      <c r="B26" t="s">
        <v>6</v>
      </c>
      <c r="C26">
        <v>75.2</v>
      </c>
      <c r="D26">
        <f t="shared" si="0"/>
        <v>1.0034694422204431</v>
      </c>
      <c r="E26" s="3">
        <f t="shared" si="1"/>
        <v>3.4694422204430975E-3</v>
      </c>
      <c r="F26" s="4">
        <f>GEOMEAN(D$5:D26)-1</f>
        <v>2.7571920834335018E-3</v>
      </c>
    </row>
    <row r="27" spans="1:12" x14ac:dyDescent="0.35">
      <c r="B27" t="s">
        <v>3</v>
      </c>
      <c r="C27">
        <v>75.88</v>
      </c>
      <c r="D27">
        <f t="shared" si="0"/>
        <v>1.0090425531914893</v>
      </c>
      <c r="E27" s="3">
        <f t="shared" si="1"/>
        <v>9.0425531914892776E-3</v>
      </c>
      <c r="F27" s="4">
        <f>GEOMEAN(D$5:D27)-1</f>
        <v>3.0296527646227478E-3</v>
      </c>
    </row>
    <row r="28" spans="1:12" x14ac:dyDescent="0.35">
      <c r="A28">
        <v>1997</v>
      </c>
      <c r="B28" t="s">
        <v>4</v>
      </c>
      <c r="C28">
        <v>75.52</v>
      </c>
      <c r="D28">
        <f t="shared" si="0"/>
        <v>0.99525566684238276</v>
      </c>
      <c r="E28" s="3">
        <f t="shared" si="1"/>
        <v>-4.7443331576172421E-3</v>
      </c>
      <c r="F28" s="4">
        <f>GEOMEAN(D$5:D28)-1</f>
        <v>2.704527609076024E-3</v>
      </c>
    </row>
    <row r="29" spans="1:12" x14ac:dyDescent="0.35">
      <c r="B29" t="s">
        <v>5</v>
      </c>
      <c r="C29">
        <v>76.37</v>
      </c>
      <c r="D29">
        <f t="shared" si="0"/>
        <v>1.0112552966101696</v>
      </c>
      <c r="E29" s="3">
        <f t="shared" si="1"/>
        <v>1.1255296610169552E-2</v>
      </c>
      <c r="F29" s="4">
        <f>GEOMEAN(D$5:D29)-1</f>
        <v>3.0451660863655139E-3</v>
      </c>
    </row>
    <row r="30" spans="1:12" x14ac:dyDescent="0.35">
      <c r="B30" t="s">
        <v>6</v>
      </c>
      <c r="C30">
        <v>76.64</v>
      </c>
      <c r="D30">
        <f t="shared" si="0"/>
        <v>1.0035354196674087</v>
      </c>
      <c r="E30" s="3">
        <f t="shared" si="1"/>
        <v>3.535419667408668E-3</v>
      </c>
      <c r="F30" s="4">
        <f>GEOMEAN(D$5:D30)-1</f>
        <v>3.064017563921384E-3</v>
      </c>
    </row>
    <row r="31" spans="1:12" x14ac:dyDescent="0.35">
      <c r="B31" t="s">
        <v>3</v>
      </c>
      <c r="C31">
        <v>77.209999999999994</v>
      </c>
      <c r="D31">
        <f t="shared" si="0"/>
        <v>1.0074373695198329</v>
      </c>
      <c r="E31" s="3">
        <f t="shared" si="1"/>
        <v>7.4373695198328704E-3</v>
      </c>
      <c r="F31" s="4">
        <f>GEOMEAN(D$5:D31)-1</f>
        <v>3.2256545001554393E-3</v>
      </c>
    </row>
    <row r="32" spans="1:12" x14ac:dyDescent="0.35">
      <c r="A32">
        <v>1998</v>
      </c>
      <c r="B32" t="s">
        <v>4</v>
      </c>
      <c r="C32">
        <v>77.97</v>
      </c>
      <c r="D32">
        <f t="shared" si="0"/>
        <v>1.0098432845486336</v>
      </c>
      <c r="E32" s="3">
        <f t="shared" si="1"/>
        <v>9.8432845486335907E-3</v>
      </c>
      <c r="F32" s="4">
        <f>GEOMEAN(D$5:D32)-1</f>
        <v>3.4612499966295562E-3</v>
      </c>
    </row>
    <row r="33" spans="1:6" x14ac:dyDescent="0.35">
      <c r="B33" t="s">
        <v>5</v>
      </c>
      <c r="C33">
        <v>77.61</v>
      </c>
      <c r="D33">
        <f t="shared" si="0"/>
        <v>0.99538283955367446</v>
      </c>
      <c r="E33" s="3">
        <f t="shared" si="1"/>
        <v>-4.6171604463255411E-3</v>
      </c>
      <c r="F33" s="4">
        <f>GEOMEAN(D$5:D33)-1</f>
        <v>3.1815957366241321E-3</v>
      </c>
    </row>
    <row r="34" spans="1:6" x14ac:dyDescent="0.35">
      <c r="B34" t="s">
        <v>6</v>
      </c>
      <c r="C34">
        <v>77.97</v>
      </c>
      <c r="D34">
        <f t="shared" si="0"/>
        <v>1.0046385775028992</v>
      </c>
      <c r="E34" s="3">
        <f t="shared" si="1"/>
        <v>4.6385775028991993E-3</v>
      </c>
      <c r="F34" s="4">
        <f>GEOMEAN(D$5:D34)-1</f>
        <v>3.2301277357915659E-3</v>
      </c>
    </row>
    <row r="35" spans="1:6" x14ac:dyDescent="0.35">
      <c r="B35" t="s">
        <v>3</v>
      </c>
      <c r="C35">
        <v>77.95</v>
      </c>
      <c r="D35">
        <f t="shared" si="0"/>
        <v>0.99974349108631533</v>
      </c>
      <c r="E35" s="3">
        <f t="shared" si="1"/>
        <v>-2.565089136846721E-4</v>
      </c>
      <c r="F35" s="4">
        <f>GEOMEAN(D$5:D35)-1</f>
        <v>3.1174660147130773E-3</v>
      </c>
    </row>
    <row r="36" spans="1:6" x14ac:dyDescent="0.35">
      <c r="A36">
        <v>1999</v>
      </c>
      <c r="B36" t="s">
        <v>4</v>
      </c>
      <c r="C36">
        <v>78.87</v>
      </c>
      <c r="D36">
        <f t="shared" si="0"/>
        <v>1.0118024374599102</v>
      </c>
      <c r="E36" s="3">
        <f t="shared" si="1"/>
        <v>1.1802437459910164E-2</v>
      </c>
      <c r="F36" s="4">
        <f>GEOMEAN(D$5:D36)-1</f>
        <v>3.3877396029282636E-3</v>
      </c>
    </row>
    <row r="37" spans="1:6" x14ac:dyDescent="0.35">
      <c r="B37" t="s">
        <v>5</v>
      </c>
      <c r="C37">
        <v>78.77</v>
      </c>
      <c r="D37">
        <f t="shared" ref="D37:D68" si="4">C37/C36</f>
        <v>0.99873209078229985</v>
      </c>
      <c r="E37" s="3">
        <f t="shared" si="1"/>
        <v>-1.2679092177001472E-3</v>
      </c>
      <c r="F37" s="4">
        <f>GEOMEAN(D$5:D37)-1</f>
        <v>3.2463409823539902E-3</v>
      </c>
    </row>
    <row r="38" spans="1:6" x14ac:dyDescent="0.35">
      <c r="B38" t="s">
        <v>6</v>
      </c>
      <c r="C38">
        <v>79.83</v>
      </c>
      <c r="D38">
        <f t="shared" si="4"/>
        <v>1.0134568998349627</v>
      </c>
      <c r="E38" s="3">
        <f t="shared" si="1"/>
        <v>1.3456899834962677E-2</v>
      </c>
      <c r="F38" s="4">
        <f>GEOMEAN(D$5:D38)-1</f>
        <v>3.545178117530412E-3</v>
      </c>
    </row>
    <row r="39" spans="1:6" x14ac:dyDescent="0.35">
      <c r="B39" t="s">
        <v>3</v>
      </c>
      <c r="C39">
        <v>80.209999999999994</v>
      </c>
      <c r="D39">
        <f t="shared" si="4"/>
        <v>1.0047601152448953</v>
      </c>
      <c r="E39" s="3">
        <f t="shared" si="1"/>
        <v>4.7601152448952799E-3</v>
      </c>
      <c r="F39" s="4">
        <f>GEOMEAN(D$5:D39)-1</f>
        <v>3.5798702112042058E-3</v>
      </c>
    </row>
    <row r="40" spans="1:6" x14ac:dyDescent="0.35">
      <c r="A40">
        <v>2000</v>
      </c>
      <c r="B40" t="s">
        <v>4</v>
      </c>
      <c r="C40">
        <v>81.48</v>
      </c>
      <c r="D40">
        <f t="shared" si="4"/>
        <v>1.0158334372272786</v>
      </c>
      <c r="E40" s="3">
        <f t="shared" si="1"/>
        <v>1.5833437227278591E-2</v>
      </c>
      <c r="F40" s="4">
        <f>GEOMEAN(D$5:D40)-1</f>
        <v>3.918242888447443E-3</v>
      </c>
    </row>
    <row r="41" spans="1:6" x14ac:dyDescent="0.35">
      <c r="B41" t="s">
        <v>5</v>
      </c>
      <c r="C41">
        <v>82.11</v>
      </c>
      <c r="D41">
        <f t="shared" si="4"/>
        <v>1.0077319587628866</v>
      </c>
      <c r="E41" s="3">
        <f t="shared" si="1"/>
        <v>7.7319587628865705E-3</v>
      </c>
      <c r="F41" s="4">
        <f>GEOMEAN(D$5:D41)-1</f>
        <v>4.0211262771274736E-3</v>
      </c>
    </row>
    <row r="42" spans="1:6" x14ac:dyDescent="0.35">
      <c r="B42" t="s">
        <v>6</v>
      </c>
      <c r="C42">
        <v>82.16</v>
      </c>
      <c r="D42">
        <f t="shared" si="4"/>
        <v>1.000608939227865</v>
      </c>
      <c r="E42" s="3">
        <f t="shared" si="1"/>
        <v>6.0893922786497967E-4</v>
      </c>
      <c r="F42" s="4">
        <f>GEOMEAN(D$5:D42)-1</f>
        <v>3.9311829793651221E-3</v>
      </c>
    </row>
    <row r="43" spans="1:6" x14ac:dyDescent="0.35">
      <c r="B43" t="s">
        <v>3</v>
      </c>
      <c r="C43">
        <v>81.81</v>
      </c>
      <c r="D43">
        <f t="shared" si="4"/>
        <v>0.99574001947419677</v>
      </c>
      <c r="E43" s="3">
        <f t="shared" si="1"/>
        <v>-4.2599805258032308E-3</v>
      </c>
      <c r="F43" s="4">
        <f>GEOMEAN(D$5:D43)-1</f>
        <v>3.7203137795174257E-3</v>
      </c>
    </row>
    <row r="44" spans="1:6" x14ac:dyDescent="0.35">
      <c r="A44">
        <v>2001</v>
      </c>
      <c r="B44" t="s">
        <v>4</v>
      </c>
      <c r="C44">
        <v>83.57</v>
      </c>
      <c r="D44">
        <f t="shared" si="4"/>
        <v>1.0215132624373546</v>
      </c>
      <c r="E44" s="3">
        <f t="shared" si="1"/>
        <v>2.151326243735463E-2</v>
      </c>
      <c r="F44" s="4">
        <f>GEOMEAN(D$5:D44)-1</f>
        <v>4.1613376473721431E-3</v>
      </c>
    </row>
    <row r="45" spans="1:6" x14ac:dyDescent="0.35">
      <c r="B45" t="s">
        <v>5</v>
      </c>
      <c r="C45">
        <v>83.33</v>
      </c>
      <c r="D45">
        <f t="shared" si="4"/>
        <v>0.99712815603685534</v>
      </c>
      <c r="E45" s="3">
        <f t="shared" si="1"/>
        <v>-2.8718439631446602E-3</v>
      </c>
      <c r="F45" s="4">
        <f>GEOMEAN(D$5:D45)-1</f>
        <v>3.989207827551855E-3</v>
      </c>
    </row>
    <row r="46" spans="1:6" x14ac:dyDescent="0.35">
      <c r="B46" t="s">
        <v>6</v>
      </c>
      <c r="C46">
        <v>83.32</v>
      </c>
      <c r="D46">
        <f t="shared" si="4"/>
        <v>0.99987999519980797</v>
      </c>
      <c r="E46" s="3">
        <f t="shared" si="1"/>
        <v>-1.2000480019203064E-4</v>
      </c>
      <c r="F46" s="4">
        <f>GEOMEAN(D$5:D46)-1</f>
        <v>3.8911734495741257E-3</v>
      </c>
    </row>
    <row r="47" spans="1:6" x14ac:dyDescent="0.35">
      <c r="B47" t="s">
        <v>3</v>
      </c>
      <c r="C47">
        <v>83.07</v>
      </c>
      <c r="D47">
        <f t="shared" si="4"/>
        <v>0.99699951992318769</v>
      </c>
      <c r="E47" s="3">
        <f t="shared" si="1"/>
        <v>-3.0004800768123063E-3</v>
      </c>
      <c r="F47" s="4">
        <f>GEOMEAN(D$5:D47)-1</f>
        <v>3.730362662381248E-3</v>
      </c>
    </row>
    <row r="48" spans="1:6" x14ac:dyDescent="0.35">
      <c r="A48">
        <v>2002</v>
      </c>
      <c r="B48" t="s">
        <v>4</v>
      </c>
      <c r="C48">
        <v>82.72</v>
      </c>
      <c r="D48">
        <f t="shared" si="4"/>
        <v>0.99578668592753106</v>
      </c>
      <c r="E48" s="3">
        <f t="shared" si="1"/>
        <v>-4.2133140724689433E-3</v>
      </c>
      <c r="F48" s="4">
        <f>GEOMEAN(D$5:D48)-1</f>
        <v>3.5491227246791102E-3</v>
      </c>
    </row>
    <row r="49" spans="1:6" x14ac:dyDescent="0.35">
      <c r="B49" t="s">
        <v>5</v>
      </c>
      <c r="C49">
        <v>83.01</v>
      </c>
      <c r="D49">
        <f t="shared" si="4"/>
        <v>1.0035058027079304</v>
      </c>
      <c r="E49" s="3">
        <f t="shared" si="1"/>
        <v>3.5058027079304388E-3</v>
      </c>
      <c r="F49" s="4">
        <f>GEOMEAN(D$5:D49)-1</f>
        <v>3.5481600373239441E-3</v>
      </c>
    </row>
    <row r="50" spans="1:6" x14ac:dyDescent="0.35">
      <c r="B50" t="s">
        <v>6</v>
      </c>
      <c r="C50">
        <v>83.58</v>
      </c>
      <c r="D50">
        <f t="shared" si="4"/>
        <v>1.0068666425731838</v>
      </c>
      <c r="E50" s="3">
        <f t="shared" si="1"/>
        <v>6.8666425731838121E-3</v>
      </c>
      <c r="F50" s="4">
        <f>GEOMEAN(D$5:D50)-1</f>
        <v>3.6201845327905602E-3</v>
      </c>
    </row>
    <row r="51" spans="1:6" x14ac:dyDescent="0.35">
      <c r="B51" t="s">
        <v>3</v>
      </c>
      <c r="C51">
        <v>83.36</v>
      </c>
      <c r="D51">
        <f t="shared" si="4"/>
        <v>0.99736779133764064</v>
      </c>
      <c r="E51" s="3">
        <f t="shared" si="1"/>
        <v>-2.6322086623593588E-3</v>
      </c>
      <c r="F51" s="4">
        <f>GEOMEAN(D$5:D51)-1</f>
        <v>3.4867476559365951E-3</v>
      </c>
    </row>
    <row r="52" spans="1:6" x14ac:dyDescent="0.35">
      <c r="A52">
        <v>2003</v>
      </c>
      <c r="B52" t="s">
        <v>4</v>
      </c>
      <c r="C52">
        <v>82.24</v>
      </c>
      <c r="D52">
        <f t="shared" si="4"/>
        <v>0.98656429942418422</v>
      </c>
      <c r="E52" s="3">
        <f t="shared" si="1"/>
        <v>-1.3435700575815779E-2</v>
      </c>
      <c r="F52" s="4">
        <f>GEOMEAN(D$5:D52)-1</f>
        <v>3.1312531381486597E-3</v>
      </c>
    </row>
    <row r="53" spans="1:6" x14ac:dyDescent="0.35">
      <c r="B53" t="s">
        <v>5</v>
      </c>
      <c r="C53">
        <v>82.34</v>
      </c>
      <c r="D53">
        <f t="shared" si="4"/>
        <v>1.001215953307393</v>
      </c>
      <c r="E53" s="3">
        <f t="shared" si="1"/>
        <v>1.2159533073929918E-3</v>
      </c>
      <c r="F53" s="4">
        <f>GEOMEAN(D$5:D53)-1</f>
        <v>3.0921287863847624E-3</v>
      </c>
    </row>
    <row r="54" spans="1:6" x14ac:dyDescent="0.35">
      <c r="B54" t="s">
        <v>6</v>
      </c>
      <c r="C54">
        <v>83.09</v>
      </c>
      <c r="D54">
        <f t="shared" si="4"/>
        <v>1.0091085742045178</v>
      </c>
      <c r="E54" s="3">
        <f t="shared" si="1"/>
        <v>9.1085742045178275E-3</v>
      </c>
      <c r="F54" s="4">
        <f>GEOMEAN(D$5:D54)-1</f>
        <v>3.2121054453366771E-3</v>
      </c>
    </row>
    <row r="55" spans="1:6" x14ac:dyDescent="0.35">
      <c r="B55" t="s">
        <v>3</v>
      </c>
      <c r="C55">
        <v>83.19</v>
      </c>
      <c r="D55">
        <f t="shared" si="4"/>
        <v>1.001203514261644</v>
      </c>
      <c r="E55" s="3">
        <f t="shared" si="1"/>
        <v>1.2035142616440009E-3</v>
      </c>
      <c r="F55" s="4">
        <f>GEOMEAN(D$5:D55)-1</f>
        <v>3.1726825997111519E-3</v>
      </c>
    </row>
    <row r="56" spans="1:6" x14ac:dyDescent="0.35">
      <c r="A56">
        <v>2004</v>
      </c>
      <c r="B56" t="s">
        <v>4</v>
      </c>
      <c r="C56">
        <v>83.09</v>
      </c>
      <c r="D56">
        <f t="shared" si="4"/>
        <v>0.99879793244380344</v>
      </c>
      <c r="E56" s="3">
        <f t="shared" si="1"/>
        <v>-1.2020675561965621E-3</v>
      </c>
      <c r="F56" s="4">
        <f>GEOMEAN(D$5:D56)-1</f>
        <v>3.0883723555723552E-3</v>
      </c>
    </row>
    <row r="57" spans="1:6" x14ac:dyDescent="0.35">
      <c r="B57" t="s">
        <v>5</v>
      </c>
      <c r="C57">
        <v>83.56</v>
      </c>
      <c r="D57">
        <f t="shared" si="4"/>
        <v>1.0056565170297267</v>
      </c>
      <c r="E57" s="3">
        <f t="shared" si="1"/>
        <v>5.6565170297266931E-3</v>
      </c>
      <c r="F57" s="4">
        <f>GEOMEAN(D$5:D57)-1</f>
        <v>3.136767159641396E-3</v>
      </c>
    </row>
    <row r="58" spans="1:6" x14ac:dyDescent="0.35">
      <c r="B58" t="s">
        <v>6</v>
      </c>
      <c r="C58">
        <v>83.29</v>
      </c>
      <c r="D58">
        <f t="shared" si="4"/>
        <v>0.99676878889420784</v>
      </c>
      <c r="E58" s="3">
        <f t="shared" si="1"/>
        <v>-3.2312111057921644E-3</v>
      </c>
      <c r="F58" s="4">
        <f>GEOMEAN(D$5:D58)-1</f>
        <v>3.0184727205375683E-3</v>
      </c>
    </row>
    <row r="59" spans="1:6" x14ac:dyDescent="0.35">
      <c r="B59" t="s">
        <v>3</v>
      </c>
      <c r="C59">
        <v>83.25</v>
      </c>
      <c r="D59">
        <f t="shared" si="4"/>
        <v>0.99951975027014039</v>
      </c>
      <c r="E59" s="3">
        <f t="shared" si="1"/>
        <v>-4.8024972985960535E-4</v>
      </c>
      <c r="F59" s="4">
        <f>GEOMEAN(D$5:D59)-1</f>
        <v>2.9547504031768312E-3</v>
      </c>
    </row>
    <row r="60" spans="1:6" x14ac:dyDescent="0.35">
      <c r="A60">
        <v>2005</v>
      </c>
      <c r="B60" t="s">
        <v>4</v>
      </c>
      <c r="C60">
        <v>83.4</v>
      </c>
      <c r="D60">
        <f t="shared" si="4"/>
        <v>1.0018018018018018</v>
      </c>
      <c r="E60" s="3">
        <f t="shared" si="1"/>
        <v>1.8018018018017834E-3</v>
      </c>
      <c r="F60" s="4">
        <f>GEOMEAN(D$5:D60)-1</f>
        <v>2.9341504040767408E-3</v>
      </c>
    </row>
    <row r="61" spans="1:6" x14ac:dyDescent="0.35">
      <c r="B61" t="s">
        <v>5</v>
      </c>
      <c r="C61">
        <v>83.86</v>
      </c>
      <c r="D61">
        <f t="shared" si="4"/>
        <v>1.0055155875299759</v>
      </c>
      <c r="E61" s="3">
        <f t="shared" si="1"/>
        <v>5.5155875299759405E-3</v>
      </c>
      <c r="F61" s="4">
        <f>GEOMEAN(D$5:D61)-1</f>
        <v>2.9793816109036086E-3</v>
      </c>
    </row>
    <row r="62" spans="1:6" x14ac:dyDescent="0.35">
      <c r="B62" t="s">
        <v>6</v>
      </c>
      <c r="C62">
        <v>84.55</v>
      </c>
      <c r="D62">
        <f t="shared" si="4"/>
        <v>1.008227999046029</v>
      </c>
      <c r="E62" s="3">
        <f t="shared" si="1"/>
        <v>8.2279990460289998E-3</v>
      </c>
      <c r="F62" s="4">
        <f>GEOMEAN(D$5:D62)-1</f>
        <v>3.0696431218160125E-3</v>
      </c>
    </row>
    <row r="63" spans="1:6" x14ac:dyDescent="0.35">
      <c r="B63" t="s">
        <v>3</v>
      </c>
      <c r="C63">
        <v>84.87</v>
      </c>
      <c r="D63">
        <f t="shared" si="4"/>
        <v>1.003784742755766</v>
      </c>
      <c r="E63" s="3">
        <f t="shared" si="1"/>
        <v>3.7847427557660129E-3</v>
      </c>
      <c r="F63" s="4">
        <f>GEOMEAN(D$5:D63)-1</f>
        <v>3.0817592094609658E-3</v>
      </c>
    </row>
    <row r="64" spans="1:6" x14ac:dyDescent="0.35">
      <c r="A64">
        <v>2006</v>
      </c>
      <c r="B64" t="s">
        <v>4</v>
      </c>
      <c r="C64">
        <v>85.82</v>
      </c>
      <c r="D64">
        <f t="shared" si="4"/>
        <v>1.0111935901967715</v>
      </c>
      <c r="E64" s="3">
        <f t="shared" si="1"/>
        <v>1.1193590196771463E-2</v>
      </c>
      <c r="F64" s="4">
        <f>GEOMEAN(D$5:D64)-1</f>
        <v>3.216421696698557E-3</v>
      </c>
    </row>
    <row r="65" spans="1:6" x14ac:dyDescent="0.35">
      <c r="B65" t="s">
        <v>5</v>
      </c>
      <c r="C65">
        <v>87.28</v>
      </c>
      <c r="D65">
        <f t="shared" si="4"/>
        <v>1.0170123514332325</v>
      </c>
      <c r="E65" s="3">
        <f t="shared" si="1"/>
        <v>1.7012351433232542E-2</v>
      </c>
      <c r="F65" s="4">
        <f>GEOMEAN(D$5:D65)-1</f>
        <v>3.4410686775967481E-3</v>
      </c>
    </row>
    <row r="66" spans="1:6" x14ac:dyDescent="0.35">
      <c r="B66" t="s">
        <v>6</v>
      </c>
      <c r="C66">
        <v>87.96</v>
      </c>
      <c r="D66">
        <f t="shared" si="4"/>
        <v>1.0077910174152154</v>
      </c>
      <c r="E66" s="3">
        <f t="shared" si="1"/>
        <v>7.7910174152153733E-3</v>
      </c>
      <c r="F66" s="4">
        <f>GEOMEAN(D$5:D66)-1</f>
        <v>3.511079947537521E-3</v>
      </c>
    </row>
    <row r="67" spans="1:6" x14ac:dyDescent="0.35">
      <c r="B67" t="s">
        <v>3</v>
      </c>
      <c r="C67">
        <v>89.24</v>
      </c>
      <c r="D67">
        <f t="shared" si="4"/>
        <v>1.0145520691223284</v>
      </c>
      <c r="E67" s="3">
        <f t="shared" si="1"/>
        <v>1.4552069122328426E-2</v>
      </c>
      <c r="F67" s="4">
        <f>GEOMEAN(D$5:D67)-1</f>
        <v>3.6853917925290247E-3</v>
      </c>
    </row>
    <row r="68" spans="1:6" x14ac:dyDescent="0.35">
      <c r="A68">
        <v>2007</v>
      </c>
      <c r="B68" t="s">
        <v>4</v>
      </c>
      <c r="C68">
        <v>89.36</v>
      </c>
      <c r="D68">
        <f t="shared" si="4"/>
        <v>1.0013446884805022</v>
      </c>
      <c r="E68" s="3">
        <f t="shared" si="1"/>
        <v>1.3446884805021764E-3</v>
      </c>
      <c r="F68" s="4">
        <f>GEOMEAN(D$5:D68)-1</f>
        <v>3.6487762580874605E-3</v>
      </c>
    </row>
    <row r="69" spans="1:6" x14ac:dyDescent="0.35">
      <c r="B69" t="s">
        <v>5</v>
      </c>
      <c r="C69">
        <v>89.95</v>
      </c>
      <c r="D69">
        <f t="shared" ref="D69:D100" si="5">C69/C68</f>
        <v>1.0066025067144135</v>
      </c>
      <c r="E69" s="3">
        <f t="shared" si="1"/>
        <v>6.6025067144135363E-3</v>
      </c>
      <c r="F69" s="4">
        <f>GEOMEAN(D$5:D69)-1</f>
        <v>3.6941525540088449E-3</v>
      </c>
    </row>
    <row r="70" spans="1:6" x14ac:dyDescent="0.35">
      <c r="B70" t="s">
        <v>6</v>
      </c>
      <c r="C70">
        <v>90.4</v>
      </c>
      <c r="D70">
        <f t="shared" si="5"/>
        <v>1.0050027793218455</v>
      </c>
      <c r="E70" s="3">
        <f t="shared" ref="E70:E133" si="6">D70-1</f>
        <v>5.0027793218454519E-3</v>
      </c>
      <c r="F70" s="4">
        <f>GEOMEAN(D$5:D70)-1</f>
        <v>3.7139675133592842E-3</v>
      </c>
    </row>
    <row r="71" spans="1:6" x14ac:dyDescent="0.35">
      <c r="B71" t="s">
        <v>3</v>
      </c>
      <c r="C71">
        <v>91.07</v>
      </c>
      <c r="D71">
        <f t="shared" si="5"/>
        <v>1.0074115044247787</v>
      </c>
      <c r="E71" s="3">
        <f t="shared" si="6"/>
        <v>7.4115044247786699E-3</v>
      </c>
      <c r="F71" s="4">
        <f>GEOMEAN(D$5:D71)-1</f>
        <v>3.7690547413526954E-3</v>
      </c>
    </row>
    <row r="72" spans="1:6" x14ac:dyDescent="0.35">
      <c r="A72">
        <v>2008</v>
      </c>
      <c r="B72" t="s">
        <v>4</v>
      </c>
      <c r="C72">
        <v>91.62</v>
      </c>
      <c r="D72">
        <f t="shared" si="5"/>
        <v>1.0060393104205558</v>
      </c>
      <c r="E72" s="3">
        <f t="shared" si="6"/>
        <v>6.0393104205558323E-3</v>
      </c>
      <c r="F72" s="4">
        <f>GEOMEAN(D$5:D72)-1</f>
        <v>3.8024037098856045E-3</v>
      </c>
    </row>
    <row r="73" spans="1:6" x14ac:dyDescent="0.35">
      <c r="B73" t="s">
        <v>5</v>
      </c>
      <c r="C73">
        <v>91.29</v>
      </c>
      <c r="D73">
        <f t="shared" si="5"/>
        <v>0.99639816633922729</v>
      </c>
      <c r="E73" s="3">
        <f t="shared" si="6"/>
        <v>-3.6018336607727131E-3</v>
      </c>
      <c r="F73" s="4">
        <f>GEOMEAN(D$5:D73)-1</f>
        <v>3.6947039816717098E-3</v>
      </c>
    </row>
    <row r="74" spans="1:6" x14ac:dyDescent="0.35">
      <c r="B74" t="s">
        <v>6</v>
      </c>
      <c r="C74">
        <v>90.79</v>
      </c>
      <c r="D74">
        <f t="shared" si="5"/>
        <v>0.99452294884434222</v>
      </c>
      <c r="E74" s="3">
        <f t="shared" si="6"/>
        <v>-5.477051155657775E-3</v>
      </c>
      <c r="F74" s="4">
        <f>GEOMEAN(D$5:D74)-1</f>
        <v>3.5630852136312452E-3</v>
      </c>
    </row>
    <row r="75" spans="1:6" x14ac:dyDescent="0.35">
      <c r="B75" t="s">
        <v>3</v>
      </c>
      <c r="C75">
        <v>89.39</v>
      </c>
      <c r="D75">
        <f t="shared" si="5"/>
        <v>0.98457979953739394</v>
      </c>
      <c r="E75" s="3">
        <f t="shared" si="6"/>
        <v>-1.542020046260606E-2</v>
      </c>
      <c r="F75" s="4">
        <f>GEOMEAN(D$5:D75)-1</f>
        <v>3.2931901706101385E-3</v>
      </c>
    </row>
    <row r="76" spans="1:6" x14ac:dyDescent="0.35">
      <c r="A76">
        <v>2009</v>
      </c>
      <c r="B76" t="s">
        <v>4</v>
      </c>
      <c r="C76">
        <v>85.19</v>
      </c>
      <c r="D76">
        <f t="shared" si="5"/>
        <v>0.9530148786217697</v>
      </c>
      <c r="E76" s="3">
        <f t="shared" si="6"/>
        <v>-4.6985121378230299E-2</v>
      </c>
      <c r="F76" s="4">
        <f>GEOMEAN(D$5:D76)-1</f>
        <v>2.5770312559714181E-3</v>
      </c>
    </row>
    <row r="77" spans="1:6" x14ac:dyDescent="0.35">
      <c r="B77" t="s">
        <v>5</v>
      </c>
      <c r="C77">
        <v>85.42</v>
      </c>
      <c r="D77">
        <f t="shared" si="5"/>
        <v>1.0026998473999296</v>
      </c>
      <c r="E77" s="3">
        <f t="shared" si="6"/>
        <v>2.6998473999295669E-3</v>
      </c>
      <c r="F77" s="4">
        <f>GEOMEAN(D$5:D77)-1</f>
        <v>2.5787135672741268E-3</v>
      </c>
    </row>
    <row r="78" spans="1:6" x14ac:dyDescent="0.35">
      <c r="B78" t="s">
        <v>6</v>
      </c>
      <c r="C78">
        <v>85.93</v>
      </c>
      <c r="D78">
        <f t="shared" si="5"/>
        <v>1.0059704987122455</v>
      </c>
      <c r="E78" s="3">
        <f t="shared" si="6"/>
        <v>5.9704987122455311E-3</v>
      </c>
      <c r="F78" s="4">
        <f>GEOMEAN(D$5:D78)-1</f>
        <v>2.6244721890920086E-3</v>
      </c>
    </row>
    <row r="79" spans="1:6" x14ac:dyDescent="0.35">
      <c r="B79" t="s">
        <v>3</v>
      </c>
      <c r="C79">
        <v>86.6</v>
      </c>
      <c r="D79">
        <f t="shared" si="5"/>
        <v>1.0077970441056672</v>
      </c>
      <c r="E79" s="3">
        <f t="shared" si="6"/>
        <v>7.7970441056671724E-3</v>
      </c>
      <c r="F79" s="4">
        <f>GEOMEAN(D$5:D79)-1</f>
        <v>2.6932648809760984E-3</v>
      </c>
    </row>
    <row r="80" spans="1:6" x14ac:dyDescent="0.35">
      <c r="A80">
        <v>2010</v>
      </c>
      <c r="B80" t="s">
        <v>4</v>
      </c>
      <c r="C80">
        <v>87.22</v>
      </c>
      <c r="D80">
        <f t="shared" si="5"/>
        <v>1.0071593533487297</v>
      </c>
      <c r="E80" s="3">
        <f t="shared" si="6"/>
        <v>7.1593533487297467E-3</v>
      </c>
      <c r="F80" s="4">
        <f>GEOMEAN(D$5:D80)-1</f>
        <v>2.7519004337532849E-3</v>
      </c>
    </row>
    <row r="81" spans="1:6" x14ac:dyDescent="0.35">
      <c r="B81" t="s">
        <v>5</v>
      </c>
      <c r="C81">
        <v>89.12</v>
      </c>
      <c r="D81">
        <f t="shared" si="5"/>
        <v>1.0217839944966751</v>
      </c>
      <c r="E81" s="3">
        <f t="shared" si="6"/>
        <v>2.1783994496675119E-2</v>
      </c>
      <c r="F81" s="4">
        <f>GEOMEAN(D$5:D81)-1</f>
        <v>2.9967840200471052E-3</v>
      </c>
    </row>
    <row r="82" spans="1:6" x14ac:dyDescent="0.35">
      <c r="B82" t="s">
        <v>6</v>
      </c>
      <c r="C82">
        <v>89.98</v>
      </c>
      <c r="D82">
        <f t="shared" si="5"/>
        <v>1.0096499102333931</v>
      </c>
      <c r="E82" s="3">
        <f t="shared" si="6"/>
        <v>9.6499102333931219E-3</v>
      </c>
      <c r="F82" s="4">
        <f>GEOMEAN(D$5:D82)-1</f>
        <v>3.081802461474048E-3</v>
      </c>
    </row>
    <row r="83" spans="1:6" x14ac:dyDescent="0.35">
      <c r="B83" t="s">
        <v>3</v>
      </c>
      <c r="C83">
        <v>90.57</v>
      </c>
      <c r="D83">
        <f t="shared" si="5"/>
        <v>1.0065570126694821</v>
      </c>
      <c r="E83" s="3">
        <f t="shared" si="6"/>
        <v>6.5570126694820541E-3</v>
      </c>
      <c r="F83" s="4">
        <f>GEOMEAN(D$5:D83)-1</f>
        <v>3.1257173985128617E-3</v>
      </c>
    </row>
    <row r="84" spans="1:6" x14ac:dyDescent="0.35">
      <c r="A84">
        <v>2011</v>
      </c>
      <c r="B84" t="s">
        <v>4</v>
      </c>
      <c r="C84">
        <v>92.21</v>
      </c>
      <c r="D84">
        <f t="shared" si="5"/>
        <v>1.0181075411284091</v>
      </c>
      <c r="E84" s="3">
        <f t="shared" si="6"/>
        <v>1.8107541128409066E-2</v>
      </c>
      <c r="F84" s="4">
        <f>GEOMEAN(D$5:D84)-1</f>
        <v>3.3116227169018853E-3</v>
      </c>
    </row>
    <row r="85" spans="1:6" x14ac:dyDescent="0.35">
      <c r="B85" t="s">
        <v>5</v>
      </c>
      <c r="C85">
        <v>92.46</v>
      </c>
      <c r="D85">
        <f t="shared" si="5"/>
        <v>1.0027112026895131</v>
      </c>
      <c r="E85" s="3">
        <f t="shared" si="6"/>
        <v>2.7112026895130814E-3</v>
      </c>
      <c r="F85" s="4">
        <f>GEOMEAN(D$5:D85)-1</f>
        <v>3.3042079324954177E-3</v>
      </c>
    </row>
    <row r="86" spans="1:6" x14ac:dyDescent="0.35">
      <c r="B86" t="s">
        <v>6</v>
      </c>
      <c r="C86">
        <v>92.96</v>
      </c>
      <c r="D86">
        <f t="shared" si="5"/>
        <v>1.0054077438892495</v>
      </c>
      <c r="E86" s="3">
        <f t="shared" si="6"/>
        <v>5.4077438892494722E-3</v>
      </c>
      <c r="F86" s="4">
        <f>GEOMEAN(D$5:D86)-1</f>
        <v>3.3298342827954297E-3</v>
      </c>
    </row>
    <row r="87" spans="1:6" x14ac:dyDescent="0.35">
      <c r="B87" t="s">
        <v>3</v>
      </c>
      <c r="C87">
        <v>92.96</v>
      </c>
      <c r="D87">
        <f t="shared" si="5"/>
        <v>1</v>
      </c>
      <c r="E87" s="3">
        <f t="shared" si="6"/>
        <v>0</v>
      </c>
      <c r="F87" s="4">
        <f>GEOMEAN(D$5:D87)-1</f>
        <v>3.2896498822561071E-3</v>
      </c>
    </row>
    <row r="88" spans="1:6" x14ac:dyDescent="0.35">
      <c r="A88">
        <v>2012</v>
      </c>
      <c r="B88" t="s">
        <v>4</v>
      </c>
      <c r="C88">
        <v>93.16</v>
      </c>
      <c r="D88">
        <f t="shared" si="5"/>
        <v>1.0021514629948365</v>
      </c>
      <c r="E88" s="3">
        <f t="shared" si="6"/>
        <v>2.1514629948364838E-3</v>
      </c>
      <c r="F88" s="4">
        <f>GEOMEAN(D$5:D88)-1</f>
        <v>3.2760924382984058E-3</v>
      </c>
    </row>
    <row r="89" spans="1:6" x14ac:dyDescent="0.35">
      <c r="B89" t="s">
        <v>5</v>
      </c>
      <c r="C89">
        <v>93.25</v>
      </c>
      <c r="D89">
        <f t="shared" si="5"/>
        <v>1.0009660798626021</v>
      </c>
      <c r="E89" s="3">
        <f t="shared" si="6"/>
        <v>9.6607986260210943E-4</v>
      </c>
      <c r="F89" s="4">
        <f>GEOMEAN(D$5:D89)-1</f>
        <v>3.2488848539105053E-3</v>
      </c>
    </row>
    <row r="90" spans="1:6" x14ac:dyDescent="0.35">
      <c r="B90" t="s">
        <v>6</v>
      </c>
      <c r="C90">
        <v>93.45</v>
      </c>
      <c r="D90">
        <f t="shared" si="5"/>
        <v>1.0021447721179626</v>
      </c>
      <c r="E90" s="3">
        <f t="shared" si="6"/>
        <v>2.1447721179626011E-3</v>
      </c>
      <c r="F90" s="4">
        <f>GEOMEAN(D$5:D90)-1</f>
        <v>3.2360393461399184E-3</v>
      </c>
    </row>
    <row r="91" spans="1:6" x14ac:dyDescent="0.35">
      <c r="B91" t="s">
        <v>3</v>
      </c>
      <c r="C91">
        <v>93.14</v>
      </c>
      <c r="D91">
        <f t="shared" si="5"/>
        <v>0.99668271803103259</v>
      </c>
      <c r="E91" s="3">
        <f t="shared" si="6"/>
        <v>-3.3172819689674116E-3</v>
      </c>
      <c r="F91" s="4">
        <f>GEOMEAN(D$5:D91)-1</f>
        <v>3.1604695633913327E-3</v>
      </c>
    </row>
    <row r="92" spans="1:6" x14ac:dyDescent="0.35">
      <c r="A92">
        <v>2013</v>
      </c>
      <c r="B92" t="s">
        <v>4</v>
      </c>
      <c r="C92">
        <v>92.62</v>
      </c>
      <c r="D92">
        <f t="shared" si="5"/>
        <v>0.99441700665664601</v>
      </c>
      <c r="E92" s="3">
        <f t="shared" si="6"/>
        <v>-5.5829933433539924E-3</v>
      </c>
      <c r="F92" s="4">
        <f>GEOMEAN(D$5:D92)-1</f>
        <v>3.0606814653206804E-3</v>
      </c>
    </row>
    <row r="93" spans="1:6" x14ac:dyDescent="0.35">
      <c r="B93" t="s">
        <v>5</v>
      </c>
      <c r="C93">
        <v>93.74</v>
      </c>
      <c r="D93">
        <f t="shared" si="5"/>
        <v>1.0120924206434894</v>
      </c>
      <c r="E93" s="3">
        <f t="shared" si="6"/>
        <v>1.2092420643489366E-2</v>
      </c>
      <c r="F93" s="4">
        <f>GEOMEAN(D$5:D93)-1</f>
        <v>3.1617126195855327E-3</v>
      </c>
    </row>
    <row r="94" spans="1:6" x14ac:dyDescent="0.35">
      <c r="B94" t="s">
        <v>6</v>
      </c>
      <c r="C94">
        <v>94.21</v>
      </c>
      <c r="D94">
        <f t="shared" si="5"/>
        <v>1.0050138681459355</v>
      </c>
      <c r="E94" s="3">
        <f t="shared" si="6"/>
        <v>5.0138681459355183E-3</v>
      </c>
      <c r="F94" s="4">
        <f>GEOMEAN(D$5:D94)-1</f>
        <v>3.1822733613329213E-3</v>
      </c>
    </row>
    <row r="95" spans="1:6" x14ac:dyDescent="0.35">
      <c r="B95" t="s">
        <v>3</v>
      </c>
      <c r="C95">
        <v>94.32</v>
      </c>
      <c r="D95">
        <f t="shared" si="5"/>
        <v>1.0011676042882922</v>
      </c>
      <c r="E95" s="3">
        <f t="shared" si="6"/>
        <v>1.1676042882922122E-3</v>
      </c>
      <c r="F95" s="4">
        <f>GEOMEAN(D$5:D95)-1</f>
        <v>3.1601121248694408E-3</v>
      </c>
    </row>
    <row r="96" spans="1:6" x14ac:dyDescent="0.35">
      <c r="A96">
        <v>2014</v>
      </c>
      <c r="B96" t="s">
        <v>4</v>
      </c>
      <c r="C96">
        <v>95.31</v>
      </c>
      <c r="D96">
        <f t="shared" si="5"/>
        <v>1.010496183206107</v>
      </c>
      <c r="E96" s="3">
        <f t="shared" si="6"/>
        <v>1.0496183206107013E-2</v>
      </c>
      <c r="F96" s="4">
        <f>GEOMEAN(D$5:D96)-1</f>
        <v>3.239565020515478E-3</v>
      </c>
    </row>
    <row r="97" spans="1:6" x14ac:dyDescent="0.35">
      <c r="B97" t="s">
        <v>5</v>
      </c>
      <c r="C97">
        <v>95.34</v>
      </c>
      <c r="D97">
        <f t="shared" si="5"/>
        <v>1.0003147623544224</v>
      </c>
      <c r="E97" s="3">
        <f t="shared" si="6"/>
        <v>3.147623544224043E-4</v>
      </c>
      <c r="F97" s="4">
        <f>GEOMEAN(D$5:D97)-1</f>
        <v>3.2080700912959781E-3</v>
      </c>
    </row>
    <row r="98" spans="1:6" x14ac:dyDescent="0.35">
      <c r="B98" t="s">
        <v>6</v>
      </c>
      <c r="C98">
        <v>95.83</v>
      </c>
      <c r="D98">
        <f t="shared" si="5"/>
        <v>1.0051395007342143</v>
      </c>
      <c r="E98" s="3">
        <f t="shared" si="6"/>
        <v>5.1395007342143195E-3</v>
      </c>
      <c r="F98" s="4">
        <f>GEOMEAN(D$5:D98)-1</f>
        <v>3.2285976819301787E-3</v>
      </c>
    </row>
    <row r="99" spans="1:6" x14ac:dyDescent="0.35">
      <c r="B99" t="s">
        <v>3</v>
      </c>
      <c r="C99">
        <v>96.54</v>
      </c>
      <c r="D99">
        <f t="shared" si="5"/>
        <v>1.0074089533548993</v>
      </c>
      <c r="E99" s="3">
        <f t="shared" si="6"/>
        <v>7.408953354899328E-3</v>
      </c>
      <c r="F99" s="4">
        <f>GEOMEAN(D$5:D99)-1</f>
        <v>3.2725109611464465E-3</v>
      </c>
    </row>
    <row r="100" spans="1:6" x14ac:dyDescent="0.35">
      <c r="A100">
        <v>2015</v>
      </c>
      <c r="B100" t="s">
        <v>4</v>
      </c>
      <c r="C100">
        <v>96.32</v>
      </c>
      <c r="D100">
        <f t="shared" si="5"/>
        <v>0.99772115185415355</v>
      </c>
      <c r="E100" s="3">
        <f t="shared" si="6"/>
        <v>-2.278848145846446E-3</v>
      </c>
      <c r="F100" s="4">
        <f>GEOMEAN(D$5:D100)-1</f>
        <v>3.214525402189361E-3</v>
      </c>
    </row>
    <row r="101" spans="1:6" x14ac:dyDescent="0.35">
      <c r="B101" t="s">
        <v>5</v>
      </c>
      <c r="C101">
        <v>96.91</v>
      </c>
      <c r="D101">
        <f t="shared" ref="D101:D132" si="7">C101/C100</f>
        <v>1.006125415282392</v>
      </c>
      <c r="E101" s="3">
        <f t="shared" si="6"/>
        <v>6.1254152823919661E-3</v>
      </c>
      <c r="F101" s="4">
        <f>GEOMEAN(D$5:D101)-1</f>
        <v>3.2444915710332367E-3</v>
      </c>
    </row>
    <row r="102" spans="1:6" x14ac:dyDescent="0.35">
      <c r="B102" t="s">
        <v>6</v>
      </c>
      <c r="C102">
        <v>97.36</v>
      </c>
      <c r="D102">
        <f t="shared" si="7"/>
        <v>1.0046434836446188</v>
      </c>
      <c r="E102" s="3">
        <f t="shared" si="6"/>
        <v>4.6434836446187511E-3</v>
      </c>
      <c r="F102" s="4">
        <f>GEOMEAN(D$5:D102)-1</f>
        <v>3.2587571577096242E-3</v>
      </c>
    </row>
    <row r="103" spans="1:6" x14ac:dyDescent="0.35">
      <c r="B103" t="s">
        <v>3</v>
      </c>
      <c r="C103">
        <v>97.81</v>
      </c>
      <c r="D103">
        <f t="shared" si="7"/>
        <v>1.0046220213640098</v>
      </c>
      <c r="E103" s="3">
        <f t="shared" si="6"/>
        <v>4.6220213640097985E-3</v>
      </c>
      <c r="F103" s="4">
        <f>GEOMEAN(D$5:D103)-1</f>
        <v>3.2725182502486572E-3</v>
      </c>
    </row>
    <row r="104" spans="1:6" x14ac:dyDescent="0.35">
      <c r="A104">
        <v>2016</v>
      </c>
      <c r="B104" t="s">
        <v>4</v>
      </c>
      <c r="C104">
        <v>98.76</v>
      </c>
      <c r="D104">
        <f t="shared" si="7"/>
        <v>1.0097127083120336</v>
      </c>
      <c r="E104" s="3">
        <f t="shared" si="6"/>
        <v>9.7127083120336355E-3</v>
      </c>
      <c r="F104" s="4">
        <f>GEOMEAN(D$5:D104)-1</f>
        <v>3.3367163813018408E-3</v>
      </c>
    </row>
    <row r="105" spans="1:6" x14ac:dyDescent="0.35">
      <c r="B105" t="s">
        <v>5</v>
      </c>
      <c r="C105">
        <v>99.08</v>
      </c>
      <c r="D105">
        <f t="shared" si="7"/>
        <v>1.0032401782098015</v>
      </c>
      <c r="E105" s="3">
        <f t="shared" si="6"/>
        <v>3.240178209801492E-3</v>
      </c>
      <c r="F105" s="4">
        <f>GEOMEAN(D$5:D105)-1</f>
        <v>3.3357605122907863E-3</v>
      </c>
    </row>
    <row r="106" spans="1:6" x14ac:dyDescent="0.35">
      <c r="B106" t="s">
        <v>6</v>
      </c>
      <c r="C106">
        <v>99.38</v>
      </c>
      <c r="D106">
        <f t="shared" si="7"/>
        <v>1.0030278562777553</v>
      </c>
      <c r="E106" s="3">
        <f t="shared" si="6"/>
        <v>3.0278562777552587E-3</v>
      </c>
      <c r="F106" s="4">
        <f>GEOMEAN(D$5:D106)-1</f>
        <v>3.3327413845869458E-3</v>
      </c>
    </row>
    <row r="107" spans="1:6" x14ac:dyDescent="0.35">
      <c r="B107" t="s">
        <v>3</v>
      </c>
      <c r="C107">
        <v>99.78</v>
      </c>
      <c r="D107">
        <f t="shared" si="7"/>
        <v>1.0040249547192595</v>
      </c>
      <c r="E107" s="3">
        <f t="shared" si="6"/>
        <v>4.0249547192594548E-3</v>
      </c>
      <c r="F107" s="4">
        <f>GEOMEAN(D$5:D107)-1</f>
        <v>3.339459607667461E-3</v>
      </c>
    </row>
    <row r="108" spans="1:6" x14ac:dyDescent="0.35">
      <c r="A108">
        <v>2017</v>
      </c>
      <c r="B108" t="s">
        <v>4</v>
      </c>
      <c r="C108">
        <v>100.97</v>
      </c>
      <c r="D108">
        <f t="shared" si="7"/>
        <v>1.0119262377229905</v>
      </c>
      <c r="E108" s="3">
        <f t="shared" si="6"/>
        <v>1.1926237722990507E-2</v>
      </c>
      <c r="F108" s="4">
        <f>GEOMEAN(D$5:D108)-1</f>
        <v>3.4216768486048377E-3</v>
      </c>
    </row>
    <row r="109" spans="1:6" x14ac:dyDescent="0.35">
      <c r="B109" t="s">
        <v>5</v>
      </c>
      <c r="C109">
        <v>101.85</v>
      </c>
      <c r="D109">
        <f t="shared" si="7"/>
        <v>1.0087154600376349</v>
      </c>
      <c r="E109" s="3">
        <f t="shared" si="6"/>
        <v>8.7154600376349034E-3</v>
      </c>
      <c r="F109" s="4">
        <f>GEOMEAN(D$5:D109)-1</f>
        <v>3.4719625640171614E-3</v>
      </c>
    </row>
    <row r="110" spans="1:6" x14ac:dyDescent="0.35">
      <c r="B110" t="s">
        <v>6</v>
      </c>
      <c r="C110">
        <v>102.56</v>
      </c>
      <c r="D110">
        <f t="shared" si="7"/>
        <v>1.0069710358370152</v>
      </c>
      <c r="E110" s="3">
        <f t="shared" si="6"/>
        <v>6.9710358370151937E-3</v>
      </c>
      <c r="F110" s="4">
        <f>GEOMEAN(D$5:D110)-1</f>
        <v>3.5049158111393197E-3</v>
      </c>
    </row>
    <row r="111" spans="1:6" x14ac:dyDescent="0.35">
      <c r="B111" t="s">
        <v>3</v>
      </c>
      <c r="C111">
        <v>103.5399934858425</v>
      </c>
      <c r="D111">
        <f t="shared" si="7"/>
        <v>1.0095553186997124</v>
      </c>
      <c r="E111" s="3">
        <f t="shared" si="6"/>
        <v>9.5553186997123785E-3</v>
      </c>
      <c r="F111" s="4">
        <f>GEOMEAN(D$5:D111)-1</f>
        <v>3.5612934332043267E-3</v>
      </c>
    </row>
    <row r="112" spans="1:6" x14ac:dyDescent="0.35">
      <c r="A112">
        <v>2018</v>
      </c>
      <c r="B112" t="s">
        <v>4</v>
      </c>
      <c r="C112">
        <v>103.03747509093373</v>
      </c>
      <c r="D112">
        <f t="shared" si="7"/>
        <v>0.99514662520258423</v>
      </c>
      <c r="E112" s="3">
        <f t="shared" si="6"/>
        <v>-4.8533747974157659E-3</v>
      </c>
      <c r="F112" s="4">
        <f>GEOMEAN(D$5:D112)-1</f>
        <v>3.4830544057358193E-3</v>
      </c>
    </row>
    <row r="113" spans="1:6" x14ac:dyDescent="0.35">
      <c r="B113" t="s">
        <v>5</v>
      </c>
      <c r="C113">
        <v>103.78745815545827</v>
      </c>
      <c r="D113">
        <f t="shared" si="7"/>
        <v>1.0072787407092678</v>
      </c>
      <c r="E113" s="3">
        <f t="shared" si="6"/>
        <v>7.2787407092678169E-3</v>
      </c>
      <c r="F113" s="4">
        <f>GEOMEAN(D$5:D113)-1</f>
        <v>3.5178121245618144E-3</v>
      </c>
    </row>
    <row r="114" spans="1:6" x14ac:dyDescent="0.35">
      <c r="B114" t="s">
        <v>6</v>
      </c>
      <c r="C114">
        <v>103.03747393141413</v>
      </c>
      <c r="D114">
        <f t="shared" si="7"/>
        <v>0.99277384534342505</v>
      </c>
      <c r="E114" s="3">
        <f t="shared" si="6"/>
        <v>-7.2261546565749457E-3</v>
      </c>
      <c r="F114" s="4">
        <f>GEOMEAN(D$5:D114)-1</f>
        <v>3.4196178862828663E-3</v>
      </c>
    </row>
    <row r="115" spans="1:6" x14ac:dyDescent="0.35">
      <c r="B115" t="s">
        <v>3</v>
      </c>
      <c r="C115">
        <v>103.68745886749555</v>
      </c>
      <c r="D115">
        <f t="shared" si="7"/>
        <v>1.0063082382678954</v>
      </c>
      <c r="E115" s="3">
        <f t="shared" si="6"/>
        <v>6.3082382678953941E-3</v>
      </c>
      <c r="F115" s="4">
        <f>GEOMEAN(D$5:D115)-1</f>
        <v>3.4456044434840738E-3</v>
      </c>
    </row>
    <row r="116" spans="1:6" x14ac:dyDescent="0.35">
      <c r="A116">
        <v>2019</v>
      </c>
      <c r="B116" t="s">
        <v>4</v>
      </c>
      <c r="C116">
        <v>104.26744012773257</v>
      </c>
      <c r="D116">
        <f t="shared" si="7"/>
        <v>1.0055935526491993</v>
      </c>
      <c r="E116" s="3">
        <f t="shared" si="6"/>
        <v>5.5935526491992515E-3</v>
      </c>
      <c r="F116" s="4">
        <f>GEOMEAN(D$5:D116)-1</f>
        <v>3.4647622385188814E-3</v>
      </c>
    </row>
    <row r="117" spans="1:6" x14ac:dyDescent="0.35">
      <c r="B117" t="s">
        <v>5</v>
      </c>
      <c r="C117">
        <v>104.33744612261614</v>
      </c>
      <c r="D117">
        <f t="shared" si="7"/>
        <v>1.0006714080138326</v>
      </c>
      <c r="E117" s="3">
        <f t="shared" si="6"/>
        <v>6.7140801383258619E-4</v>
      </c>
      <c r="F117" s="4">
        <f>GEOMEAN(D$5:D117)-1</f>
        <v>3.4400081243963765E-3</v>
      </c>
    </row>
    <row r="118" spans="1:6" x14ac:dyDescent="0.35">
      <c r="B118" t="s">
        <v>6</v>
      </c>
      <c r="C118">
        <v>104.61743415704335</v>
      </c>
      <c r="D118">
        <f t="shared" si="7"/>
        <v>1.0026834856020739</v>
      </c>
      <c r="E118" s="3">
        <f t="shared" si="6"/>
        <v>2.6834856020738762E-3</v>
      </c>
      <c r="F118" s="4">
        <f>GEOMEAN(D$5:D118)-1</f>
        <v>3.4333694810244619E-3</v>
      </c>
    </row>
    <row r="119" spans="1:6" x14ac:dyDescent="0.35">
      <c r="B119" t="s">
        <v>3</v>
      </c>
      <c r="C119">
        <v>104.57744232659142</v>
      </c>
      <c r="D119">
        <f t="shared" si="7"/>
        <v>0.99961773263917086</v>
      </c>
      <c r="E119" s="3">
        <f t="shared" si="6"/>
        <v>-3.8226736082913604E-4</v>
      </c>
      <c r="F119" s="4">
        <f>GEOMEAN(D$5:D119)-1</f>
        <v>3.4001273367116891E-3</v>
      </c>
    </row>
    <row r="120" spans="1:6" x14ac:dyDescent="0.35">
      <c r="A120">
        <v>2020</v>
      </c>
      <c r="B120" t="s">
        <v>4</v>
      </c>
      <c r="C120">
        <v>102.27493558883408</v>
      </c>
      <c r="D120">
        <f t="shared" si="7"/>
        <v>0.97798275912536947</v>
      </c>
      <c r="E120" s="3">
        <f t="shared" si="6"/>
        <v>-2.2017240874630528E-2</v>
      </c>
      <c r="F120" s="4">
        <f>GEOMEAN(D$5:D120)-1</f>
        <v>3.1782136307592079E-3</v>
      </c>
    </row>
    <row r="121" spans="1:6" x14ac:dyDescent="0.35">
      <c r="B121" t="s">
        <v>5</v>
      </c>
      <c r="C121">
        <v>93.175379547130504</v>
      </c>
      <c r="D121">
        <f t="shared" si="7"/>
        <v>0.91102848425849292</v>
      </c>
      <c r="E121" s="3">
        <f t="shared" si="6"/>
        <v>-8.8971515741507079E-2</v>
      </c>
      <c r="F121" s="4">
        <f>GEOMEAN(D$5:D121)-1</f>
        <v>2.3523954045829853E-3</v>
      </c>
    </row>
    <row r="122" spans="1:6" x14ac:dyDescent="0.35">
      <c r="B122" t="s">
        <v>6</v>
      </c>
      <c r="C122">
        <v>101.2849748726476</v>
      </c>
      <c r="D122">
        <f t="shared" si="7"/>
        <v>1.0870358174544923</v>
      </c>
      <c r="E122" s="3">
        <f t="shared" si="6"/>
        <v>8.7035817454492292E-2</v>
      </c>
      <c r="F122" s="4">
        <f>GEOMEAN(D$5:D122)-1</f>
        <v>3.0415789742921362E-3</v>
      </c>
    </row>
    <row r="123" spans="1:6" x14ac:dyDescent="0.35">
      <c r="B123" t="s">
        <v>3</v>
      </c>
      <c r="C123">
        <v>102.43491914391592</v>
      </c>
      <c r="D123">
        <f t="shared" si="7"/>
        <v>1.0113535524169723</v>
      </c>
      <c r="E123" s="3">
        <f t="shared" si="6"/>
        <v>1.1353552416972335E-2</v>
      </c>
      <c r="F123" s="4">
        <f>GEOMEAN(D$5:D123)-1</f>
        <v>3.1111420824101454E-3</v>
      </c>
    </row>
    <row r="124" spans="1:6" x14ac:dyDescent="0.35">
      <c r="A124">
        <v>2021</v>
      </c>
      <c r="B124" t="s">
        <v>4</v>
      </c>
      <c r="C124">
        <v>101.29506733110665</v>
      </c>
      <c r="D124">
        <f t="shared" si="7"/>
        <v>0.98887242922300911</v>
      </c>
      <c r="E124" s="3">
        <f t="shared" si="6"/>
        <v>-1.1127570776990892E-2</v>
      </c>
      <c r="F124" s="4">
        <f>GEOMEAN(D$5:D124)-1</f>
        <v>2.9916430714518327E-3</v>
      </c>
    </row>
    <row r="125" spans="1:6" x14ac:dyDescent="0.35">
      <c r="B125" t="s">
        <v>5</v>
      </c>
      <c r="C125">
        <v>103.87494158903135</v>
      </c>
      <c r="D125">
        <f t="shared" si="7"/>
        <v>1.0254689031351525</v>
      </c>
      <c r="E125" s="3">
        <f t="shared" si="6"/>
        <v>2.5468903135152487E-2</v>
      </c>
      <c r="F125" s="4">
        <f>GEOMEAN(D$5:D125)-1</f>
        <v>3.1753714725295534E-3</v>
      </c>
    </row>
    <row r="126" spans="1:6" x14ac:dyDescent="0.35">
      <c r="B126" t="s">
        <v>6</v>
      </c>
      <c r="C126">
        <v>103.91494269563992</v>
      </c>
      <c r="D126">
        <f t="shared" si="7"/>
        <v>1.000385089088828</v>
      </c>
      <c r="E126" s="3">
        <f t="shared" si="6"/>
        <v>3.8508908882795012E-4</v>
      </c>
      <c r="F126" s="4">
        <f>GEOMEAN(D$5:D126)-1</f>
        <v>3.1524687002817409E-3</v>
      </c>
    </row>
    <row r="127" spans="1:6" x14ac:dyDescent="0.35">
      <c r="B127" t="s">
        <v>3</v>
      </c>
      <c r="C127">
        <v>104.55491286107441</v>
      </c>
      <c r="D127">
        <f t="shared" si="7"/>
        <v>1.0061585961444344</v>
      </c>
      <c r="E127" s="3">
        <f t="shared" si="6"/>
        <v>6.1585961444343695E-3</v>
      </c>
      <c r="F127" s="4">
        <f>GEOMEAN(D$5:D127)-1</f>
        <v>3.1768725111032126E-3</v>
      </c>
    </row>
    <row r="128" spans="1:6" x14ac:dyDescent="0.35">
      <c r="A128">
        <v>2022</v>
      </c>
      <c r="B128" t="s">
        <v>4</v>
      </c>
      <c r="C128">
        <v>104.74493377097959</v>
      </c>
      <c r="D128">
        <f t="shared" si="7"/>
        <v>1.00181742688799</v>
      </c>
      <c r="E128" s="3">
        <f t="shared" si="6"/>
        <v>1.8174268879900257E-3</v>
      </c>
      <c r="F128" s="4">
        <f>GEOMEAN(D$5:D128)-1</f>
        <v>3.1659018648322323E-3</v>
      </c>
    </row>
    <row r="129" spans="1:7" x14ac:dyDescent="0.35">
      <c r="B129" t="s">
        <v>5</v>
      </c>
      <c r="C129">
        <v>104.72493669623405</v>
      </c>
      <c r="D129">
        <f t="shared" si="7"/>
        <v>0.99980908790501266</v>
      </c>
      <c r="E129" s="3">
        <f t="shared" si="6"/>
        <v>-1.9091209498733885E-4</v>
      </c>
      <c r="F129" s="4">
        <f>GEOMEAN(D$5:D129)-1</f>
        <v>3.1390026827633477E-3</v>
      </c>
    </row>
    <row r="130" spans="1:7" x14ac:dyDescent="0.35">
      <c r="B130" t="s">
        <v>6</v>
      </c>
      <c r="C130">
        <v>105.34490978692298</v>
      </c>
      <c r="D130">
        <f t="shared" si="7"/>
        <v>1.0059200139932978</v>
      </c>
      <c r="E130" s="3">
        <f t="shared" si="6"/>
        <v>5.9200139932977791E-3</v>
      </c>
      <c r="F130" s="4">
        <f>GEOMEAN(D$5:D130)-1</f>
        <v>3.1610439051379391E-3</v>
      </c>
    </row>
    <row r="131" spans="1:7" x14ac:dyDescent="0.35">
      <c r="B131" t="s">
        <v>3</v>
      </c>
      <c r="C131">
        <v>104.80493195233373</v>
      </c>
      <c r="D131">
        <f t="shared" si="7"/>
        <v>0.99487419149457301</v>
      </c>
      <c r="E131" s="3">
        <f t="shared" si="6"/>
        <v>-5.1258085054269875E-3</v>
      </c>
      <c r="F131" s="4">
        <f>GEOMEAN(D$5:D131)-1</f>
        <v>3.0955242350392265E-3</v>
      </c>
    </row>
    <row r="132" spans="1:7" x14ac:dyDescent="0.35">
      <c r="A132">
        <v>2023</v>
      </c>
      <c r="B132" t="s">
        <v>4</v>
      </c>
      <c r="C132">
        <v>104.95742037282464</v>
      </c>
      <c r="D132">
        <f t="shared" si="7"/>
        <v>1.0014549737083009</v>
      </c>
      <c r="E132" s="3">
        <f t="shared" si="6"/>
        <v>1.454973708300944E-3</v>
      </c>
      <c r="F132" s="4">
        <f>GEOMEAN(D$5:D132)-1</f>
        <v>3.082697023761849E-3</v>
      </c>
    </row>
    <row r="133" spans="1:7" x14ac:dyDescent="0.35">
      <c r="B133" t="s">
        <v>5</v>
      </c>
      <c r="C133">
        <v>104.79742754158613</v>
      </c>
      <c r="D133">
        <f t="shared" ref="D133:D137" si="8">C133/C132</f>
        <v>0.99847564059148752</v>
      </c>
      <c r="E133" s="3">
        <f t="shared" si="6"/>
        <v>-1.5243594085124768E-3</v>
      </c>
      <c r="F133" s="4">
        <f>GEOMEAN(D$5:D133)-1</f>
        <v>3.0469017802170484E-3</v>
      </c>
    </row>
    <row r="134" spans="1:7" x14ac:dyDescent="0.35">
      <c r="B134" t="s">
        <v>6</v>
      </c>
      <c r="C134">
        <v>104.99742959607032</v>
      </c>
      <c r="D134">
        <f t="shared" si="8"/>
        <v>1.0019084633962492</v>
      </c>
      <c r="E134" s="3">
        <f t="shared" ref="E134:E137" si="9">D134-1</f>
        <v>1.9084633962491715E-3</v>
      </c>
      <c r="F134" s="4">
        <f>GEOMEAN(D$5:D134)-1</f>
        <v>3.0381396267520344E-3</v>
      </c>
      <c r="G134" s="1"/>
    </row>
    <row r="135" spans="1:7" x14ac:dyDescent="0.35">
      <c r="B135" t="s">
        <v>3</v>
      </c>
      <c r="C135">
        <v>104.60743793870971</v>
      </c>
      <c r="D135">
        <f t="shared" si="8"/>
        <v>0.99628570281328865</v>
      </c>
      <c r="E135" s="3">
        <f t="shared" si="9"/>
        <v>-3.7142971867113461E-3</v>
      </c>
      <c r="F135" s="4">
        <f>GEOMEAN(D$5:D135)-1</f>
        <v>2.9864213571910714E-3</v>
      </c>
    </row>
    <row r="136" spans="1:7" x14ac:dyDescent="0.35">
      <c r="A136">
        <v>2024</v>
      </c>
      <c r="B136" t="s">
        <v>4</v>
      </c>
      <c r="C136">
        <v>104.84742486652831</v>
      </c>
      <c r="D136">
        <f t="shared" si="8"/>
        <v>1.0022941669593248</v>
      </c>
      <c r="E136" s="3">
        <f t="shared" si="9"/>
        <v>2.2941669593248282E-3</v>
      </c>
      <c r="F136" s="4">
        <f>GEOMEAN(D$5:D136)-1</f>
        <v>2.9811752087711696E-3</v>
      </c>
    </row>
    <row r="137" spans="1:7" x14ac:dyDescent="0.35">
      <c r="B137" t="s">
        <v>5</v>
      </c>
      <c r="C137">
        <v>104.77743162636017</v>
      </c>
      <c r="D137">
        <f t="shared" si="8"/>
        <v>0.99933242766565566</v>
      </c>
      <c r="E137" s="3">
        <f t="shared" si="9"/>
        <v>-6.6757233434433516E-4</v>
      </c>
      <c r="F137" s="4">
        <f>GEOMEAN(D$5:D137)-1</f>
        <v>2.9536913704717449E-3</v>
      </c>
    </row>
    <row r="138" spans="1:7" x14ac:dyDescent="0.35">
      <c r="B138" t="s">
        <v>6</v>
      </c>
    </row>
    <row r="139" spans="1:7" x14ac:dyDescent="0.35">
      <c r="B139" t="s">
        <v>3</v>
      </c>
    </row>
    <row r="140" spans="1:7" x14ac:dyDescent="0.35">
      <c r="B140" t="s">
        <v>4</v>
      </c>
    </row>
    <row r="141" spans="1:7" x14ac:dyDescent="0.35">
      <c r="B141" t="s">
        <v>5</v>
      </c>
    </row>
    <row r="142" spans="1:7" x14ac:dyDescent="0.35">
      <c r="B142" t="s">
        <v>6</v>
      </c>
    </row>
    <row r="143" spans="1:7" x14ac:dyDescent="0.35">
      <c r="B143" t="s">
        <v>3</v>
      </c>
    </row>
    <row r="144" spans="1:7" x14ac:dyDescent="0.35">
      <c r="B144" t="s">
        <v>4</v>
      </c>
    </row>
    <row r="145" spans="2:2" x14ac:dyDescent="0.35">
      <c r="B145" t="s">
        <v>5</v>
      </c>
    </row>
    <row r="146" spans="2:2" x14ac:dyDescent="0.35">
      <c r="B146" t="s">
        <v>6</v>
      </c>
    </row>
    <row r="147" spans="2:2" x14ac:dyDescent="0.35">
      <c r="B147" t="s">
        <v>3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0FF8-E4C1-4D30-B43F-A84B625BCB87}">
  <dimension ref="F5:H73"/>
  <sheetViews>
    <sheetView workbookViewId="0">
      <selection activeCell="J3" sqref="J3"/>
    </sheetView>
  </sheetViews>
  <sheetFormatPr baseColWidth="10" defaultRowHeight="14.5" x14ac:dyDescent="0.35"/>
  <cols>
    <col min="2" max="2" width="2.81640625" bestFit="1" customWidth="1"/>
    <col min="3" max="3" width="4.81640625" bestFit="1" customWidth="1"/>
    <col min="4" max="4" width="2.81640625" bestFit="1" customWidth="1"/>
    <col min="5" max="5" width="12" bestFit="1" customWidth="1"/>
    <col min="6" max="6" width="22.1796875" bestFit="1" customWidth="1"/>
  </cols>
  <sheetData>
    <row r="5" spans="6:8" x14ac:dyDescent="0.35">
      <c r="H5" t="s">
        <v>8</v>
      </c>
    </row>
    <row r="6" spans="6:8" x14ac:dyDescent="0.35">
      <c r="F6">
        <v>2008</v>
      </c>
      <c r="G6" t="s">
        <v>4</v>
      </c>
      <c r="H6">
        <v>91.62</v>
      </c>
    </row>
    <row r="7" spans="6:8" x14ac:dyDescent="0.35">
      <c r="G7" t="s">
        <v>5</v>
      </c>
      <c r="H7">
        <v>91.29</v>
      </c>
    </row>
    <row r="8" spans="6:8" x14ac:dyDescent="0.35">
      <c r="G8" t="s">
        <v>6</v>
      </c>
      <c r="H8">
        <v>90.79</v>
      </c>
    </row>
    <row r="9" spans="6:8" x14ac:dyDescent="0.35">
      <c r="G9" t="s">
        <v>3</v>
      </c>
      <c r="H9">
        <v>89.39</v>
      </c>
    </row>
    <row r="10" spans="6:8" x14ac:dyDescent="0.35">
      <c r="F10">
        <v>2009</v>
      </c>
      <c r="G10" t="s">
        <v>4</v>
      </c>
      <c r="H10">
        <v>85.19</v>
      </c>
    </row>
    <row r="11" spans="6:8" x14ac:dyDescent="0.35">
      <c r="G11" t="s">
        <v>5</v>
      </c>
      <c r="H11">
        <v>85.42</v>
      </c>
    </row>
    <row r="12" spans="6:8" x14ac:dyDescent="0.35">
      <c r="G12" t="s">
        <v>6</v>
      </c>
      <c r="H12">
        <v>85.93</v>
      </c>
    </row>
    <row r="13" spans="6:8" x14ac:dyDescent="0.35">
      <c r="G13" t="s">
        <v>3</v>
      </c>
      <c r="H13">
        <v>86.6</v>
      </c>
    </row>
    <row r="14" spans="6:8" x14ac:dyDescent="0.35">
      <c r="F14">
        <v>2010</v>
      </c>
      <c r="G14" t="s">
        <v>4</v>
      </c>
      <c r="H14">
        <v>87.22</v>
      </c>
    </row>
    <row r="15" spans="6:8" x14ac:dyDescent="0.35">
      <c r="G15" t="s">
        <v>5</v>
      </c>
      <c r="H15">
        <v>89.12</v>
      </c>
    </row>
    <row r="16" spans="6:8" x14ac:dyDescent="0.35">
      <c r="G16" t="s">
        <v>6</v>
      </c>
      <c r="H16">
        <v>89.98</v>
      </c>
    </row>
    <row r="17" spans="6:8" x14ac:dyDescent="0.35">
      <c r="G17" t="s">
        <v>3</v>
      </c>
      <c r="H17">
        <v>90.57</v>
      </c>
    </row>
    <row r="18" spans="6:8" x14ac:dyDescent="0.35">
      <c r="F18">
        <v>2011</v>
      </c>
      <c r="G18" t="s">
        <v>4</v>
      </c>
      <c r="H18">
        <v>92.21</v>
      </c>
    </row>
    <row r="19" spans="6:8" x14ac:dyDescent="0.35">
      <c r="G19" t="s">
        <v>5</v>
      </c>
      <c r="H19">
        <v>92.46</v>
      </c>
    </row>
    <row r="20" spans="6:8" x14ac:dyDescent="0.35">
      <c r="G20" t="s">
        <v>6</v>
      </c>
      <c r="H20">
        <v>92.96</v>
      </c>
    </row>
    <row r="21" spans="6:8" x14ac:dyDescent="0.35">
      <c r="G21" t="s">
        <v>3</v>
      </c>
      <c r="H21">
        <v>92.96</v>
      </c>
    </row>
    <row r="22" spans="6:8" x14ac:dyDescent="0.35">
      <c r="F22">
        <v>2012</v>
      </c>
      <c r="G22" t="s">
        <v>4</v>
      </c>
      <c r="H22">
        <v>93.16</v>
      </c>
    </row>
    <row r="23" spans="6:8" x14ac:dyDescent="0.35">
      <c r="G23" t="s">
        <v>5</v>
      </c>
      <c r="H23">
        <v>93.25</v>
      </c>
    </row>
    <row r="24" spans="6:8" x14ac:dyDescent="0.35">
      <c r="G24" t="s">
        <v>6</v>
      </c>
      <c r="H24">
        <v>93.45</v>
      </c>
    </row>
    <row r="25" spans="6:8" x14ac:dyDescent="0.35">
      <c r="G25" t="s">
        <v>3</v>
      </c>
      <c r="H25">
        <v>93.14</v>
      </c>
    </row>
    <row r="26" spans="6:8" x14ac:dyDescent="0.35">
      <c r="F26">
        <v>2013</v>
      </c>
      <c r="G26" t="s">
        <v>4</v>
      </c>
      <c r="H26">
        <v>92.62</v>
      </c>
    </row>
    <row r="27" spans="6:8" x14ac:dyDescent="0.35">
      <c r="G27" t="s">
        <v>5</v>
      </c>
      <c r="H27">
        <v>93.74</v>
      </c>
    </row>
    <row r="28" spans="6:8" x14ac:dyDescent="0.35">
      <c r="G28" t="s">
        <v>6</v>
      </c>
      <c r="H28">
        <v>94.21</v>
      </c>
    </row>
    <row r="29" spans="6:8" x14ac:dyDescent="0.35">
      <c r="G29" t="s">
        <v>3</v>
      </c>
      <c r="H29">
        <v>94.32</v>
      </c>
    </row>
    <row r="30" spans="6:8" x14ac:dyDescent="0.35">
      <c r="F30">
        <v>2014</v>
      </c>
      <c r="G30" t="s">
        <v>4</v>
      </c>
      <c r="H30">
        <v>95.31</v>
      </c>
    </row>
    <row r="31" spans="6:8" x14ac:dyDescent="0.35">
      <c r="G31" t="s">
        <v>5</v>
      </c>
      <c r="H31">
        <v>95.34</v>
      </c>
    </row>
    <row r="32" spans="6:8" x14ac:dyDescent="0.35">
      <c r="G32" t="s">
        <v>6</v>
      </c>
      <c r="H32">
        <v>95.83</v>
      </c>
    </row>
    <row r="33" spans="6:8" x14ac:dyDescent="0.35">
      <c r="G33" t="s">
        <v>3</v>
      </c>
      <c r="H33">
        <v>96.54</v>
      </c>
    </row>
    <row r="34" spans="6:8" x14ac:dyDescent="0.35">
      <c r="F34">
        <v>2015</v>
      </c>
      <c r="G34" t="s">
        <v>4</v>
      </c>
      <c r="H34">
        <v>96.32</v>
      </c>
    </row>
    <row r="35" spans="6:8" x14ac:dyDescent="0.35">
      <c r="G35" t="s">
        <v>5</v>
      </c>
      <c r="H35">
        <v>96.91</v>
      </c>
    </row>
    <row r="36" spans="6:8" x14ac:dyDescent="0.35">
      <c r="G36" t="s">
        <v>6</v>
      </c>
      <c r="H36">
        <v>97.36</v>
      </c>
    </row>
    <row r="37" spans="6:8" x14ac:dyDescent="0.35">
      <c r="G37" t="s">
        <v>3</v>
      </c>
      <c r="H37">
        <v>97.81</v>
      </c>
    </row>
    <row r="38" spans="6:8" x14ac:dyDescent="0.35">
      <c r="F38">
        <v>2016</v>
      </c>
      <c r="G38" t="s">
        <v>4</v>
      </c>
      <c r="H38">
        <v>98.76</v>
      </c>
    </row>
    <row r="39" spans="6:8" x14ac:dyDescent="0.35">
      <c r="G39" t="s">
        <v>5</v>
      </c>
      <c r="H39">
        <v>99.08</v>
      </c>
    </row>
    <row r="40" spans="6:8" x14ac:dyDescent="0.35">
      <c r="G40" t="s">
        <v>6</v>
      </c>
      <c r="H40">
        <v>99.38</v>
      </c>
    </row>
    <row r="41" spans="6:8" x14ac:dyDescent="0.35">
      <c r="G41" t="s">
        <v>3</v>
      </c>
      <c r="H41">
        <v>99.78</v>
      </c>
    </row>
    <row r="42" spans="6:8" x14ac:dyDescent="0.35">
      <c r="F42">
        <v>2017</v>
      </c>
      <c r="G42" t="s">
        <v>4</v>
      </c>
      <c r="H42">
        <v>100.97</v>
      </c>
    </row>
    <row r="43" spans="6:8" x14ac:dyDescent="0.35">
      <c r="G43" t="s">
        <v>5</v>
      </c>
      <c r="H43">
        <v>101.85</v>
      </c>
    </row>
    <row r="44" spans="6:8" x14ac:dyDescent="0.35">
      <c r="G44" t="s">
        <v>6</v>
      </c>
      <c r="H44">
        <v>102.56</v>
      </c>
    </row>
    <row r="45" spans="6:8" x14ac:dyDescent="0.35">
      <c r="G45" t="s">
        <v>3</v>
      </c>
      <c r="H45">
        <v>103.5399934858425</v>
      </c>
    </row>
    <row r="46" spans="6:8" x14ac:dyDescent="0.35">
      <c r="F46">
        <v>2018</v>
      </c>
      <c r="G46" t="s">
        <v>4</v>
      </c>
      <c r="H46">
        <v>103.03747509093373</v>
      </c>
    </row>
    <row r="47" spans="6:8" x14ac:dyDescent="0.35">
      <c r="G47" t="s">
        <v>5</v>
      </c>
      <c r="H47">
        <v>103.78745815545827</v>
      </c>
    </row>
    <row r="48" spans="6:8" x14ac:dyDescent="0.35">
      <c r="G48" t="s">
        <v>6</v>
      </c>
      <c r="H48">
        <v>103.03747393141413</v>
      </c>
    </row>
    <row r="49" spans="6:8" x14ac:dyDescent="0.35">
      <c r="G49" t="s">
        <v>3</v>
      </c>
      <c r="H49">
        <v>103.68745886749555</v>
      </c>
    </row>
    <row r="50" spans="6:8" x14ac:dyDescent="0.35">
      <c r="F50">
        <v>2019</v>
      </c>
      <c r="G50" t="s">
        <v>4</v>
      </c>
      <c r="H50">
        <v>104.26744012773257</v>
      </c>
    </row>
    <row r="51" spans="6:8" x14ac:dyDescent="0.35">
      <c r="G51" t="s">
        <v>5</v>
      </c>
      <c r="H51">
        <v>104.33744612261614</v>
      </c>
    </row>
    <row r="52" spans="6:8" x14ac:dyDescent="0.35">
      <c r="G52" t="s">
        <v>6</v>
      </c>
      <c r="H52">
        <v>104.61743415704335</v>
      </c>
    </row>
    <row r="53" spans="6:8" x14ac:dyDescent="0.35">
      <c r="G53" t="s">
        <v>3</v>
      </c>
      <c r="H53">
        <v>104.57744232659142</v>
      </c>
    </row>
    <row r="54" spans="6:8" x14ac:dyDescent="0.35">
      <c r="F54">
        <v>2020</v>
      </c>
      <c r="G54" t="s">
        <v>4</v>
      </c>
      <c r="H54">
        <v>102.27493558883408</v>
      </c>
    </row>
    <row r="55" spans="6:8" x14ac:dyDescent="0.35">
      <c r="G55" t="s">
        <v>5</v>
      </c>
      <c r="H55">
        <v>93.175379547130504</v>
      </c>
    </row>
    <row r="56" spans="6:8" x14ac:dyDescent="0.35">
      <c r="G56" t="s">
        <v>6</v>
      </c>
      <c r="H56">
        <v>101.2849748726476</v>
      </c>
    </row>
    <row r="57" spans="6:8" x14ac:dyDescent="0.35">
      <c r="G57" t="s">
        <v>3</v>
      </c>
      <c r="H57">
        <v>102.43491914391592</v>
      </c>
    </row>
    <row r="58" spans="6:8" x14ac:dyDescent="0.35">
      <c r="F58">
        <v>2021</v>
      </c>
      <c r="G58" t="s">
        <v>4</v>
      </c>
      <c r="H58">
        <v>101.29506733110665</v>
      </c>
    </row>
    <row r="59" spans="6:8" x14ac:dyDescent="0.35">
      <c r="G59" t="s">
        <v>5</v>
      </c>
      <c r="H59">
        <v>103.87494158903135</v>
      </c>
    </row>
    <row r="60" spans="6:8" x14ac:dyDescent="0.35">
      <c r="G60" t="s">
        <v>6</v>
      </c>
      <c r="H60">
        <v>103.91494269563992</v>
      </c>
    </row>
    <row r="61" spans="6:8" x14ac:dyDescent="0.35">
      <c r="G61" t="s">
        <v>3</v>
      </c>
      <c r="H61">
        <v>104.55491286107441</v>
      </c>
    </row>
    <row r="62" spans="6:8" x14ac:dyDescent="0.35">
      <c r="F62">
        <v>2022</v>
      </c>
      <c r="G62" t="s">
        <v>4</v>
      </c>
      <c r="H62">
        <v>104.74493377097959</v>
      </c>
    </row>
    <row r="63" spans="6:8" x14ac:dyDescent="0.35">
      <c r="G63" t="s">
        <v>5</v>
      </c>
      <c r="H63">
        <v>104.72493669623405</v>
      </c>
    </row>
    <row r="64" spans="6:8" x14ac:dyDescent="0.35">
      <c r="G64" t="s">
        <v>6</v>
      </c>
      <c r="H64">
        <v>105.34490978692298</v>
      </c>
    </row>
    <row r="65" spans="6:8" x14ac:dyDescent="0.35">
      <c r="G65" t="s">
        <v>3</v>
      </c>
      <c r="H65">
        <v>104.80493195233373</v>
      </c>
    </row>
    <row r="66" spans="6:8" x14ac:dyDescent="0.35">
      <c r="F66">
        <v>2023</v>
      </c>
      <c r="G66" t="s">
        <v>4</v>
      </c>
      <c r="H66">
        <v>104.95742037282464</v>
      </c>
    </row>
    <row r="67" spans="6:8" x14ac:dyDescent="0.35">
      <c r="G67" t="s">
        <v>5</v>
      </c>
      <c r="H67">
        <v>104.79742754158613</v>
      </c>
    </row>
    <row r="68" spans="6:8" x14ac:dyDescent="0.35">
      <c r="G68" t="s">
        <v>6</v>
      </c>
      <c r="H68">
        <v>104.99742959607032</v>
      </c>
    </row>
    <row r="69" spans="6:8" x14ac:dyDescent="0.35">
      <c r="G69" t="s">
        <v>3</v>
      </c>
      <c r="H69">
        <v>104.60743793870971</v>
      </c>
    </row>
    <row r="70" spans="6:8" x14ac:dyDescent="0.35">
      <c r="F70">
        <v>2024</v>
      </c>
      <c r="G70" t="s">
        <v>4</v>
      </c>
      <c r="H70">
        <v>104.84742486652831</v>
      </c>
    </row>
    <row r="71" spans="6:8" x14ac:dyDescent="0.35">
      <c r="G71" t="s">
        <v>5</v>
      </c>
      <c r="H71">
        <v>104.77743162636017</v>
      </c>
    </row>
    <row r="72" spans="6:8" x14ac:dyDescent="0.35">
      <c r="G72" t="s">
        <v>6</v>
      </c>
    </row>
    <row r="73" spans="6:8" x14ac:dyDescent="0.35">
      <c r="G73" t="s">
        <v>3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5FCF-ED98-42AA-8ACE-B34C6E756F3C}">
  <dimension ref="A1:E13"/>
  <sheetViews>
    <sheetView tabSelected="1" workbookViewId="0">
      <selection activeCell="B3" sqref="B3:C9"/>
    </sheetView>
  </sheetViews>
  <sheetFormatPr baseColWidth="10" defaultRowHeight="14.5" x14ac:dyDescent="0.35"/>
  <sheetData>
    <row r="1" spans="1:5" x14ac:dyDescent="0.35">
      <c r="A1" t="s">
        <v>19</v>
      </c>
    </row>
    <row r="2" spans="1:5" x14ac:dyDescent="0.35">
      <c r="A2">
        <v>6</v>
      </c>
      <c r="B2" t="s">
        <v>11</v>
      </c>
      <c r="C2" t="s">
        <v>12</v>
      </c>
    </row>
    <row r="3" spans="1:5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</row>
    <row r="4" spans="1:5" x14ac:dyDescent="0.35">
      <c r="A4">
        <v>2008</v>
      </c>
      <c r="B4">
        <v>9</v>
      </c>
      <c r="C4">
        <v>24</v>
      </c>
      <c r="D4">
        <f>B4*C4</f>
        <v>216</v>
      </c>
      <c r="E4">
        <f>B4^2</f>
        <v>81</v>
      </c>
    </row>
    <row r="5" spans="1:5" x14ac:dyDescent="0.35">
      <c r="A5">
        <v>2009</v>
      </c>
      <c r="B5">
        <v>11</v>
      </c>
      <c r="C5">
        <v>33</v>
      </c>
      <c r="D5">
        <f t="shared" ref="D5:D9" si="0">B5*C5</f>
        <v>363</v>
      </c>
      <c r="E5">
        <f t="shared" ref="E5:E9" si="1">B5^2</f>
        <v>121</v>
      </c>
    </row>
    <row r="6" spans="1:5" x14ac:dyDescent="0.35">
      <c r="A6">
        <v>2010</v>
      </c>
      <c r="B6">
        <v>5</v>
      </c>
      <c r="C6">
        <v>10</v>
      </c>
      <c r="D6">
        <f t="shared" si="0"/>
        <v>50</v>
      </c>
      <c r="E6">
        <f t="shared" si="1"/>
        <v>25</v>
      </c>
    </row>
    <row r="7" spans="1:5" x14ac:dyDescent="0.35">
      <c r="A7">
        <v>2011</v>
      </c>
      <c r="B7">
        <v>13</v>
      </c>
      <c r="C7">
        <v>29</v>
      </c>
      <c r="D7">
        <f t="shared" si="0"/>
        <v>377</v>
      </c>
      <c r="E7">
        <f t="shared" si="1"/>
        <v>169</v>
      </c>
    </row>
    <row r="8" spans="1:5" x14ac:dyDescent="0.35">
      <c r="A8">
        <v>2012</v>
      </c>
      <c r="B8">
        <v>20</v>
      </c>
      <c r="C8">
        <v>42</v>
      </c>
      <c r="D8">
        <f>B8*C8</f>
        <v>840</v>
      </c>
      <c r="E8">
        <f t="shared" si="1"/>
        <v>400</v>
      </c>
    </row>
    <row r="9" spans="1:5" x14ac:dyDescent="0.35">
      <c r="A9">
        <v>2013</v>
      </c>
      <c r="B9">
        <v>12</v>
      </c>
      <c r="C9">
        <v>24</v>
      </c>
      <c r="D9">
        <f t="shared" si="0"/>
        <v>288</v>
      </c>
      <c r="E9">
        <f t="shared" si="1"/>
        <v>144</v>
      </c>
    </row>
    <row r="10" spans="1:5" x14ac:dyDescent="0.35">
      <c r="B10">
        <f>SUM(B4:B9)</f>
        <v>70</v>
      </c>
      <c r="C10">
        <f t="shared" ref="C10:E10" si="2">SUM(C4:C9)</f>
        <v>162</v>
      </c>
      <c r="D10">
        <f t="shared" si="2"/>
        <v>2134</v>
      </c>
      <c r="E10">
        <f t="shared" si="2"/>
        <v>940</v>
      </c>
    </row>
    <row r="12" spans="1:5" x14ac:dyDescent="0.35">
      <c r="A12" t="s">
        <v>18</v>
      </c>
      <c r="B12">
        <f>(A2*D10-B10*C10)/(A2*E10-B10^2)</f>
        <v>1.9783783783783784</v>
      </c>
      <c r="C12">
        <f>SLOPE(C4:C9,B4:B9)</f>
        <v>1.9783783783783782</v>
      </c>
    </row>
    <row r="13" spans="1:5" x14ac:dyDescent="0.35">
      <c r="A13" t="s">
        <v>20</v>
      </c>
      <c r="B13">
        <f>C10/A2-B12*B10/A2</f>
        <v>3.9189189189189193</v>
      </c>
      <c r="C13">
        <f>INTERCEPT(C4:C9,B4:B9)</f>
        <v>3.9189189189189229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be1046</cp:lastModifiedBy>
  <dcterms:created xsi:type="dcterms:W3CDTF">2023-09-27T18:19:38Z</dcterms:created>
  <dcterms:modified xsi:type="dcterms:W3CDTF">2024-10-21T07:43:59Z</dcterms:modified>
</cp:coreProperties>
</file>